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EVIA INGENIERIE\AFFAIRES\18-011-A\3 PRO DCE\DCE\"/>
    </mc:Choice>
  </mc:AlternateContent>
  <xr:revisionPtr revIDLastSave="0" documentId="13_ncr:1_{F0E8677E-39D3-4EC6-A1A9-152CA06EF52F}" xr6:coauthVersionLast="36" xr6:coauthVersionMax="36" xr10:uidLastSave="{00000000-0000-0000-0000-000000000000}"/>
  <bookViews>
    <workbookView xWindow="0" yWindow="0" windowWidth="7740" windowHeight="6630" xr2:uid="{987213A7-1B1F-4D8E-BC0E-D3C16145404D}"/>
  </bookViews>
  <sheets>
    <sheet name="DQE" sheetId="2" r:id="rId1"/>
    <sheet name="Feuil1" sheetId="1" r:id="rId2"/>
  </sheets>
  <definedNames>
    <definedName name="_xlnm.Print_Area" localSheetId="0">DQE!$A$1:$F$418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7" i="2" l="1"/>
  <c r="E417" i="2"/>
  <c r="D417" i="2"/>
  <c r="F416" i="2"/>
  <c r="E416" i="2"/>
  <c r="D416" i="2"/>
  <c r="D415" i="2"/>
  <c r="F414" i="2"/>
  <c r="E414" i="2"/>
  <c r="D414" i="2"/>
  <c r="F413" i="2"/>
  <c r="E413" i="2"/>
  <c r="D413" i="2"/>
  <c r="D412" i="2"/>
  <c r="F411" i="2"/>
  <c r="E411" i="2"/>
  <c r="D411" i="2"/>
  <c r="F410" i="2"/>
  <c r="E410" i="2"/>
  <c r="D410" i="2"/>
  <c r="D409" i="2"/>
  <c r="F408" i="2"/>
  <c r="E408" i="2"/>
  <c r="D408" i="2"/>
  <c r="F403" i="2"/>
  <c r="E403" i="2"/>
  <c r="D403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87" i="2"/>
  <c r="F386" i="2"/>
  <c r="E386" i="2"/>
  <c r="F385" i="2"/>
  <c r="F384" i="2"/>
  <c r="F383" i="2"/>
  <c r="E383" i="2"/>
  <c r="F382" i="2"/>
  <c r="E382" i="2"/>
  <c r="F379" i="2"/>
  <c r="E379" i="2"/>
  <c r="F376" i="2"/>
  <c r="F375" i="2"/>
  <c r="E375" i="2"/>
  <c r="F374" i="2"/>
  <c r="E374" i="2"/>
  <c r="F373" i="2"/>
  <c r="E373" i="2"/>
  <c r="F369" i="2"/>
  <c r="F368" i="2"/>
  <c r="F367" i="2"/>
  <c r="F365" i="2"/>
  <c r="F361" i="2"/>
  <c r="E361" i="2"/>
  <c r="F355" i="2"/>
  <c r="F354" i="2"/>
  <c r="E354" i="2"/>
  <c r="F353" i="2"/>
  <c r="E353" i="2"/>
  <c r="F347" i="2"/>
  <c r="F346" i="2"/>
  <c r="E346" i="2"/>
  <c r="F343" i="2"/>
  <c r="F342" i="2"/>
  <c r="E342" i="2"/>
  <c r="F341" i="2"/>
  <c r="E341" i="2"/>
  <c r="F340" i="2"/>
  <c r="F338" i="2"/>
  <c r="E338" i="2"/>
  <c r="F332" i="2"/>
  <c r="F331" i="2"/>
  <c r="F330" i="2"/>
  <c r="F327" i="2"/>
  <c r="E327" i="2"/>
  <c r="F326" i="2"/>
  <c r="F325" i="2"/>
  <c r="E325" i="2"/>
  <c r="F324" i="2"/>
  <c r="F322" i="2"/>
  <c r="F313" i="2"/>
  <c r="E313" i="2"/>
  <c r="D313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3" i="2"/>
  <c r="F292" i="2"/>
  <c r="F291" i="2"/>
  <c r="F290" i="2"/>
  <c r="F287" i="2"/>
  <c r="F284" i="2"/>
  <c r="F283" i="2"/>
  <c r="E283" i="2"/>
  <c r="F282" i="2"/>
  <c r="E282" i="2"/>
  <c r="F281" i="2"/>
  <c r="F280" i="2"/>
  <c r="F279" i="2"/>
  <c r="F278" i="2"/>
  <c r="E278" i="2"/>
  <c r="F277" i="2"/>
  <c r="E277" i="2"/>
  <c r="F273" i="2"/>
  <c r="F272" i="2"/>
  <c r="F271" i="2"/>
  <c r="F270" i="2"/>
  <c r="E270" i="2"/>
  <c r="F268" i="2"/>
  <c r="F267" i="2"/>
  <c r="F266" i="2"/>
  <c r="E266" i="2"/>
  <c r="F265" i="2"/>
  <c r="F264" i="2"/>
  <c r="F257" i="2"/>
  <c r="F256" i="2"/>
  <c r="E256" i="2"/>
  <c r="F255" i="2"/>
  <c r="E255" i="2"/>
  <c r="F251" i="2"/>
  <c r="E251" i="2"/>
  <c r="F249" i="2"/>
  <c r="F248" i="2"/>
  <c r="E248" i="2"/>
  <c r="F246" i="2"/>
  <c r="E246" i="2"/>
  <c r="F240" i="2"/>
  <c r="F239" i="2"/>
  <c r="E239" i="2"/>
  <c r="F238" i="2"/>
  <c r="E238" i="2"/>
  <c r="F236" i="2"/>
  <c r="E236" i="2"/>
  <c r="F231" i="2"/>
  <c r="F230" i="2"/>
  <c r="F225" i="2"/>
  <c r="F224" i="2"/>
  <c r="E224" i="2"/>
  <c r="F223" i="2"/>
  <c r="E223" i="2"/>
  <c r="F222" i="2"/>
  <c r="E222" i="2"/>
  <c r="F221" i="2"/>
  <c r="E221" i="2"/>
  <c r="F220" i="2"/>
  <c r="E220" i="2"/>
  <c r="F214" i="2"/>
  <c r="F213" i="2"/>
  <c r="E213" i="2"/>
  <c r="F208" i="2"/>
  <c r="F207" i="2"/>
  <c r="E207" i="2"/>
  <c r="F204" i="2"/>
  <c r="E204" i="2"/>
  <c r="F203" i="2"/>
  <c r="E203" i="2"/>
  <c r="F202" i="2"/>
  <c r="E202" i="2"/>
  <c r="F201" i="2"/>
  <c r="E201" i="2"/>
  <c r="F199" i="2"/>
  <c r="E199" i="2"/>
  <c r="F193" i="2"/>
  <c r="F192" i="2"/>
  <c r="E192" i="2"/>
  <c r="F191" i="2"/>
  <c r="E191" i="2"/>
  <c r="F188" i="2"/>
  <c r="E188" i="2"/>
  <c r="F187" i="2"/>
  <c r="E187" i="2"/>
  <c r="F186" i="2"/>
  <c r="E186" i="2"/>
  <c r="F184" i="2"/>
  <c r="E184" i="2"/>
  <c r="F183" i="2"/>
  <c r="E183" i="2"/>
  <c r="F174" i="2"/>
  <c r="E174" i="2"/>
  <c r="D174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5" i="2"/>
  <c r="F154" i="2"/>
  <c r="F153" i="2"/>
  <c r="F152" i="2"/>
  <c r="F151" i="2"/>
  <c r="F150" i="2"/>
  <c r="F149" i="2"/>
  <c r="F145" i="2"/>
  <c r="F144" i="2"/>
  <c r="F142" i="2"/>
  <c r="F140" i="2"/>
  <c r="F138" i="2"/>
  <c r="F137" i="2"/>
  <c r="F136" i="2"/>
  <c r="F135" i="2"/>
  <c r="F128" i="2"/>
  <c r="F127" i="2"/>
  <c r="F126" i="2"/>
  <c r="F125" i="2"/>
  <c r="F124" i="2"/>
  <c r="F120" i="2"/>
  <c r="F118" i="2"/>
  <c r="F116" i="2"/>
  <c r="F114" i="2"/>
  <c r="F112" i="2"/>
  <c r="F110" i="2"/>
  <c r="F104" i="2"/>
  <c r="F103" i="2"/>
  <c r="F102" i="2"/>
  <c r="F100" i="2"/>
  <c r="F95" i="2"/>
  <c r="F94" i="2"/>
  <c r="F89" i="2"/>
  <c r="F88" i="2"/>
  <c r="F87" i="2"/>
  <c r="F86" i="2"/>
  <c r="F85" i="2"/>
  <c r="F84" i="2"/>
  <c r="F78" i="2"/>
  <c r="F77" i="2"/>
  <c r="F75" i="2"/>
  <c r="F73" i="2"/>
  <c r="F71" i="2"/>
  <c r="F68" i="2"/>
  <c r="F66" i="2"/>
  <c r="F63" i="2"/>
  <c r="F62" i="2"/>
  <c r="F59" i="2"/>
  <c r="F58" i="2"/>
  <c r="F54" i="2"/>
  <c r="F53" i="2"/>
  <c r="F52" i="2"/>
  <c r="F51" i="2"/>
  <c r="F48" i="2"/>
  <c r="F47" i="2"/>
  <c r="F45" i="2"/>
  <c r="F43" i="2"/>
  <c r="F42" i="2"/>
  <c r="F36" i="2"/>
  <c r="F35" i="2"/>
  <c r="F32" i="2"/>
  <c r="F31" i="2"/>
  <c r="F30" i="2"/>
  <c r="F29" i="2"/>
  <c r="F27" i="2"/>
  <c r="F21" i="2"/>
  <c r="F20" i="2"/>
  <c r="F19" i="2"/>
  <c r="F16" i="2"/>
  <c r="F15" i="2"/>
  <c r="F14" i="2"/>
  <c r="F13" i="2"/>
  <c r="F12" i="2"/>
  <c r="F10" i="2"/>
  <c r="F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Ludovic Plantin</author>
  </authors>
  <commentList>
    <comment ref="E9" authorId="0" shapeId="0" xr:uid="{24F11932-C67B-430A-8AFF-77EF91A65CFD}">
      <text>
        <r>
          <rPr>
            <b/>
            <sz val="9"/>
            <color indexed="81"/>
            <rFont val="Tahoma"/>
            <family val="2"/>
          </rPr>
          <t>attention : référence verditech|28|ne modifiez pas ce commentaire!</t>
        </r>
      </text>
    </comment>
    <comment ref="E10" authorId="0" shapeId="0" xr:uid="{57F0D4C0-9217-41E5-A502-1AEEB7F18D7A}">
      <text>
        <r>
          <rPr>
            <b/>
            <sz val="9"/>
            <color indexed="81"/>
            <rFont val="Tahoma"/>
            <family val="2"/>
          </rPr>
          <t>attention : référence verditech|30|ne modifiez pas ce commentaire!</t>
        </r>
      </text>
    </comment>
    <comment ref="E12" authorId="0" shapeId="0" xr:uid="{E2AD876E-2E59-4912-8AC8-8450688F0BF4}">
      <text>
        <r>
          <rPr>
            <b/>
            <sz val="9"/>
            <color indexed="81"/>
            <rFont val="Tahoma"/>
            <family val="2"/>
          </rPr>
          <t>attention : référence verditech|34|ne modifiez pas ce commentaire!</t>
        </r>
      </text>
    </comment>
    <comment ref="E13" authorId="0" shapeId="0" xr:uid="{A78483EA-9481-4D94-9B7F-AE9D22867DA4}">
      <text>
        <r>
          <rPr>
            <b/>
            <sz val="9"/>
            <color indexed="81"/>
            <rFont val="Tahoma"/>
            <family val="2"/>
          </rPr>
          <t>attention : référence verditech|36|ne modifiez pas ce commentaire!</t>
        </r>
      </text>
    </comment>
    <comment ref="E14" authorId="0" shapeId="0" xr:uid="{DC1C93B9-7FF6-4445-93C2-34FA60F947BA}">
      <text>
        <r>
          <rPr>
            <b/>
            <sz val="9"/>
            <color indexed="81"/>
            <rFont val="Tahoma"/>
            <family val="2"/>
          </rPr>
          <t>attention : référence verditech|38|ne modifiez pas ce commentaire!</t>
        </r>
      </text>
    </comment>
    <comment ref="E15" authorId="0" shapeId="0" xr:uid="{770BA38A-48AA-4340-BF9E-D976C9F48D02}">
      <text>
        <r>
          <rPr>
            <b/>
            <sz val="9"/>
            <color indexed="81"/>
            <rFont val="Tahoma"/>
            <family val="2"/>
          </rPr>
          <t>attention : référence verditech|40|ne modifiez pas ce commentaire!</t>
        </r>
      </text>
    </comment>
    <comment ref="E16" authorId="0" shapeId="0" xr:uid="{35F49076-04BF-4400-9FEE-7AAE6E474F06}">
      <text>
        <r>
          <rPr>
            <b/>
            <sz val="9"/>
            <color indexed="81"/>
            <rFont val="Tahoma"/>
            <family val="2"/>
          </rPr>
          <t>attention : référence verditech|42|ne modifiez pas ce commentaire!</t>
        </r>
      </text>
    </comment>
    <comment ref="E19" authorId="0" shapeId="0" xr:uid="{0D843F84-2AEB-4344-97A5-860CEAFA789E}">
      <text>
        <r>
          <rPr>
            <b/>
            <sz val="9"/>
            <color indexed="81"/>
            <rFont val="Tahoma"/>
            <family val="2"/>
          </rPr>
          <t>attention : référence verditech|50|ne modifiez pas ce commentaire!</t>
        </r>
      </text>
    </comment>
    <comment ref="E20" authorId="0" shapeId="0" xr:uid="{0AB868D2-2D4F-4D9A-8395-8A0FFC5B5DF9}">
      <text>
        <r>
          <rPr>
            <b/>
            <sz val="9"/>
            <color indexed="81"/>
            <rFont val="Tahoma"/>
            <family val="2"/>
          </rPr>
          <t>attention : référence verditech|52|ne modifiez pas ce commentaire!</t>
        </r>
      </text>
    </comment>
    <comment ref="E27" authorId="0" shapeId="0" xr:uid="{CEC6195C-6401-46FB-8398-FFEBD707D9BA}">
      <text>
        <r>
          <rPr>
            <b/>
            <sz val="9"/>
            <color indexed="81"/>
            <rFont val="Tahoma"/>
            <family val="2"/>
          </rPr>
          <t>attention : référence verditech|60|ne modifiez pas ce commentaire!</t>
        </r>
      </text>
    </comment>
    <comment ref="E29" authorId="0" shapeId="0" xr:uid="{6ACE166E-102D-42AA-A6B2-77141B7B861D}">
      <text>
        <r>
          <rPr>
            <b/>
            <sz val="9"/>
            <color indexed="81"/>
            <rFont val="Tahoma"/>
            <family val="2"/>
          </rPr>
          <t>attention : référence verditech|64|ne modifiez pas ce commentaire!</t>
        </r>
      </text>
    </comment>
    <comment ref="E30" authorId="0" shapeId="0" xr:uid="{C1051D4C-5B0A-4040-A572-FF336F820468}">
      <text>
        <r>
          <rPr>
            <b/>
            <sz val="9"/>
            <color indexed="81"/>
            <rFont val="Tahoma"/>
            <family val="2"/>
          </rPr>
          <t>attention : référence verditech|412|ne modifiez pas ce commentaire!</t>
        </r>
      </text>
    </comment>
    <comment ref="E31" authorId="0" shapeId="0" xr:uid="{9C4AAE52-FCC7-4AF9-9914-1FED151CA346}">
      <text>
        <r>
          <rPr>
            <b/>
            <sz val="9"/>
            <color indexed="81"/>
            <rFont val="Tahoma"/>
            <family val="2"/>
          </rPr>
          <t>attention : référence verditech|511|ne modifiez pas ce commentaire!</t>
        </r>
      </text>
    </comment>
    <comment ref="E32" authorId="0" shapeId="0" xr:uid="{433BF846-3911-4FD9-B50B-6B69A971EAE8}">
      <text>
        <r>
          <rPr>
            <b/>
            <sz val="9"/>
            <color indexed="81"/>
            <rFont val="Tahoma"/>
            <family val="2"/>
          </rPr>
          <t>attention : référence verditech|413|ne modifiez pas ce commentaire!</t>
        </r>
      </text>
    </comment>
    <comment ref="E35" authorId="0" shapeId="0" xr:uid="{3C2053DA-0B02-43E6-9118-FEF19ED9273D}">
      <text>
        <r>
          <rPr>
            <b/>
            <sz val="9"/>
            <color indexed="81"/>
            <rFont val="Tahoma"/>
            <family val="2"/>
          </rPr>
          <t>attention : référence verditech|421|ne modifiez pas ce commentaire!</t>
        </r>
      </text>
    </comment>
    <comment ref="E42" authorId="0" shapeId="0" xr:uid="{9E6CBC5A-CEC0-49F3-8791-9833A5A3B651}">
      <text>
        <r>
          <rPr>
            <b/>
            <sz val="9"/>
            <color indexed="81"/>
            <rFont val="Tahoma"/>
            <family val="2"/>
          </rPr>
          <t>attention : référence verditech|566|ne modifiez pas ce commentaire!</t>
        </r>
      </text>
    </comment>
    <comment ref="E43" authorId="0" shapeId="0" xr:uid="{50E060AD-1117-4D4C-91B9-1BC4C1866BE2}">
      <text>
        <r>
          <rPr>
            <b/>
            <sz val="9"/>
            <color indexed="81"/>
            <rFont val="Tahoma"/>
            <family val="2"/>
          </rPr>
          <t>attention : référence verditech|567|ne modifiez pas ce commentaire!</t>
        </r>
      </text>
    </comment>
    <comment ref="E45" authorId="0" shapeId="0" xr:uid="{591F7FC1-BCA6-4F33-9D01-98B90D204130}">
      <text>
        <r>
          <rPr>
            <b/>
            <sz val="9"/>
            <color indexed="81"/>
            <rFont val="Tahoma"/>
            <family val="2"/>
          </rPr>
          <t>attention : référence verditech|569|ne modifiez pas ce commentaire!</t>
        </r>
      </text>
    </comment>
    <comment ref="E47" authorId="0" shapeId="0" xr:uid="{0E68B65C-966E-42D0-A219-EC179078AF50}">
      <text>
        <r>
          <rPr>
            <b/>
            <sz val="9"/>
            <color indexed="81"/>
            <rFont val="Tahoma"/>
            <family val="2"/>
          </rPr>
          <t>attention : référence verditech|571|ne modifiez pas ce commentaire!</t>
        </r>
      </text>
    </comment>
    <comment ref="E48" authorId="0" shapeId="0" xr:uid="{29DF56EB-A027-457E-90F3-2E9BF2CB3C7E}">
      <text>
        <r>
          <rPr>
            <b/>
            <sz val="9"/>
            <color indexed="81"/>
            <rFont val="Tahoma"/>
            <family val="2"/>
          </rPr>
          <t>attention : référence verditech|572|ne modifiez pas ce commentaire!</t>
        </r>
      </text>
    </comment>
    <comment ref="E51" authorId="0" shapeId="0" xr:uid="{085311FE-DCF5-4E95-A95D-7E0CAFA1A447}">
      <text>
        <r>
          <rPr>
            <b/>
            <sz val="9"/>
            <color indexed="81"/>
            <rFont val="Tahoma"/>
            <family val="2"/>
          </rPr>
          <t>attention : référence verditech|575|ne modifiez pas ce commentaire!</t>
        </r>
      </text>
    </comment>
    <comment ref="E52" authorId="0" shapeId="0" xr:uid="{0B0ECA96-92FA-45CE-8454-537701283631}">
      <text>
        <r>
          <rPr>
            <b/>
            <sz val="9"/>
            <color indexed="81"/>
            <rFont val="Tahoma"/>
            <family val="2"/>
          </rPr>
          <t>attention : référence verditech|576|ne modifiez pas ce commentaire!</t>
        </r>
      </text>
    </comment>
    <comment ref="E53" authorId="0" shapeId="0" xr:uid="{4A5C08C0-77E0-4894-A051-3F2B04255D13}">
      <text>
        <r>
          <rPr>
            <b/>
            <sz val="9"/>
            <color indexed="81"/>
            <rFont val="Tahoma"/>
            <family val="2"/>
          </rPr>
          <t>attention : référence verditech|577|ne modifiez pas ce commentaire!</t>
        </r>
      </text>
    </comment>
    <comment ref="E54" authorId="0" shapeId="0" xr:uid="{94A02570-E6EB-4095-A76B-5348CF8C9428}">
      <text>
        <r>
          <rPr>
            <b/>
            <sz val="9"/>
            <color indexed="81"/>
            <rFont val="Tahoma"/>
            <family val="2"/>
          </rPr>
          <t>attention : référence verditech|578|ne modifiez pas ce commentaire!</t>
        </r>
      </text>
    </comment>
    <comment ref="E58" authorId="0" shapeId="0" xr:uid="{BD6A489F-DC31-481F-99B0-B168C4A1AFAA}">
      <text>
        <r>
          <rPr>
            <b/>
            <sz val="9"/>
            <color indexed="81"/>
            <rFont val="Tahoma"/>
            <family val="2"/>
          </rPr>
          <t>attention : référence verditech|583|ne modifiez pas ce commentaire!</t>
        </r>
      </text>
    </comment>
    <comment ref="E59" authorId="0" shapeId="0" xr:uid="{43901DC1-3A36-4599-972C-B9312C41A84A}">
      <text>
        <r>
          <rPr>
            <b/>
            <sz val="9"/>
            <color indexed="81"/>
            <rFont val="Tahoma"/>
            <family val="2"/>
          </rPr>
          <t>attention : référence verditech|585|ne modifiez pas ce commentaire!</t>
        </r>
      </text>
    </comment>
    <comment ref="E62" authorId="0" shapeId="0" xr:uid="{0BD406E0-A1C9-4D4A-BACD-5DA8AF5E271B}">
      <text>
        <r>
          <rPr>
            <b/>
            <sz val="9"/>
            <color indexed="81"/>
            <rFont val="Tahoma"/>
            <family val="2"/>
          </rPr>
          <t>attention : référence verditech|588|ne modifiez pas ce commentaire!</t>
        </r>
      </text>
    </comment>
    <comment ref="E63" authorId="0" shapeId="0" xr:uid="{58FBAEDD-CE84-4EB7-94F7-E776293112ED}">
      <text>
        <r>
          <rPr>
            <b/>
            <sz val="9"/>
            <color indexed="81"/>
            <rFont val="Tahoma"/>
            <family val="2"/>
          </rPr>
          <t>attention : référence verditech|589|ne modifiez pas ce commentaire!</t>
        </r>
      </text>
    </comment>
    <comment ref="E66" authorId="0" shapeId="0" xr:uid="{E19A81F4-16A2-47EF-8CF1-9C88A9511B37}">
      <text>
        <r>
          <rPr>
            <b/>
            <sz val="9"/>
            <color indexed="81"/>
            <rFont val="Tahoma"/>
            <family val="2"/>
          </rPr>
          <t>attention : référence verditech|592|ne modifiez pas ce commentaire!</t>
        </r>
      </text>
    </comment>
    <comment ref="E68" authorId="0" shapeId="0" xr:uid="{BA11F282-3323-4220-AEE3-360253E02D99}">
      <text>
        <r>
          <rPr>
            <b/>
            <sz val="9"/>
            <color indexed="81"/>
            <rFont val="Tahoma"/>
            <family val="2"/>
          </rPr>
          <t>attention : référence verditech|594|ne modifiez pas ce commentaire!</t>
        </r>
      </text>
    </comment>
    <comment ref="E71" authorId="0" shapeId="0" xr:uid="{16B1A6C1-1DF1-4431-89F9-79DBCBFA1E17}">
      <text>
        <r>
          <rPr>
            <b/>
            <sz val="9"/>
            <color indexed="81"/>
            <rFont val="Tahoma"/>
            <family val="2"/>
          </rPr>
          <t>attention : référence verditech|597|ne modifiez pas ce commentaire!</t>
        </r>
      </text>
    </comment>
    <comment ref="E73" authorId="0" shapeId="0" xr:uid="{A5791331-F479-4DC2-B018-701BD413D9EB}">
      <text>
        <r>
          <rPr>
            <b/>
            <sz val="9"/>
            <color indexed="81"/>
            <rFont val="Tahoma"/>
            <family val="2"/>
          </rPr>
          <t>attention : référence verditech|599|ne modifiez pas ce commentaire!</t>
        </r>
      </text>
    </comment>
    <comment ref="E75" authorId="0" shapeId="0" xr:uid="{40F21DB8-A108-44B9-B1A7-FDB03380366C}">
      <text>
        <r>
          <rPr>
            <b/>
            <sz val="9"/>
            <color indexed="81"/>
            <rFont val="Tahoma"/>
            <family val="2"/>
          </rPr>
          <t>attention : référence verditech|601|ne modifiez pas ce commentaire!</t>
        </r>
      </text>
    </comment>
    <comment ref="E77" authorId="0" shapeId="0" xr:uid="{DB22E9D5-DFED-4063-B256-883B98EAFFDD}">
      <text>
        <r>
          <rPr>
            <b/>
            <sz val="9"/>
            <color indexed="81"/>
            <rFont val="Tahoma"/>
            <family val="2"/>
          </rPr>
          <t>attention : référence verditech|603|ne modifiez pas ce commentaire!</t>
        </r>
      </text>
    </comment>
    <comment ref="E84" authorId="0" shapeId="0" xr:uid="{1DF66A26-679D-4048-959C-C8D61EF0F554}">
      <text>
        <r>
          <rPr>
            <b/>
            <sz val="9"/>
            <color indexed="81"/>
            <rFont val="Tahoma"/>
            <family val="2"/>
          </rPr>
          <t>attention : référence verditech|436|ne modifiez pas ce commentaire!</t>
        </r>
      </text>
    </comment>
    <comment ref="E85" authorId="0" shapeId="0" xr:uid="{A7ED3162-AC0D-49BB-B63A-DC8108B6C1CE}">
      <text>
        <r>
          <rPr>
            <b/>
            <sz val="9"/>
            <color indexed="81"/>
            <rFont val="Tahoma"/>
            <family val="2"/>
          </rPr>
          <t>attention : référence verditech|437|ne modifiez pas ce commentaire!</t>
        </r>
      </text>
    </comment>
    <comment ref="E86" authorId="0" shapeId="0" xr:uid="{81AD61D6-3815-4EE4-8D1D-36E73EEDEF02}">
      <text>
        <r>
          <rPr>
            <b/>
            <sz val="9"/>
            <color indexed="81"/>
            <rFont val="Tahoma"/>
            <family val="2"/>
          </rPr>
          <t>attention : référence verditech|438|ne modifiez pas ce commentaire!</t>
        </r>
      </text>
    </comment>
    <comment ref="E87" authorId="0" shapeId="0" xr:uid="{703DEE46-02CA-4A11-990E-7441C7F0611E}">
      <text>
        <r>
          <rPr>
            <b/>
            <sz val="9"/>
            <color indexed="81"/>
            <rFont val="Tahoma"/>
            <family val="2"/>
          </rPr>
          <t>attention : référence verditech|439|ne modifiez pas ce commentaire!</t>
        </r>
      </text>
    </comment>
    <comment ref="E88" authorId="0" shapeId="0" xr:uid="{B4FB6F2C-4954-4C5A-928B-4D8685D5D164}">
      <text>
        <r>
          <rPr>
            <b/>
            <sz val="9"/>
            <color indexed="81"/>
            <rFont val="Tahoma"/>
            <family val="2"/>
          </rPr>
          <t>attention : référence verditech|440|ne modifiez pas ce commentaire!</t>
        </r>
      </text>
    </comment>
    <comment ref="E94" authorId="0" shapeId="0" xr:uid="{2F330225-D07A-43EF-B26D-EACC59C4A395}">
      <text>
        <r>
          <rPr>
            <b/>
            <sz val="9"/>
            <color indexed="81"/>
            <rFont val="Tahoma"/>
            <family val="2"/>
          </rPr>
          <t>attention : référence verditech|608|ne modifiez pas ce commentaire!</t>
        </r>
      </text>
    </comment>
    <comment ref="E100" authorId="0" shapeId="0" xr:uid="{7241D59E-8DB8-40CA-942B-A8F5653ABC9F}">
      <text>
        <r>
          <rPr>
            <b/>
            <sz val="9"/>
            <color indexed="81"/>
            <rFont val="Tahoma"/>
            <family val="2"/>
          </rPr>
          <t>attention : référence verditech|97|ne modifiez pas ce commentaire!</t>
        </r>
      </text>
    </comment>
    <comment ref="E102" authorId="0" shapeId="0" xr:uid="{1B562C09-A8D6-447B-AC7C-401201F86480}">
      <text>
        <r>
          <rPr>
            <b/>
            <sz val="9"/>
            <color indexed="81"/>
            <rFont val="Tahoma"/>
            <family val="2"/>
          </rPr>
          <t>attention : référence verditech|105|ne modifiez pas ce commentaire!</t>
        </r>
      </text>
    </comment>
    <comment ref="E103" authorId="0" shapeId="0" xr:uid="{095B0E0D-5014-4422-AB0F-B4B6AB1354A2}">
      <text>
        <r>
          <rPr>
            <b/>
            <sz val="9"/>
            <color indexed="81"/>
            <rFont val="Tahoma"/>
            <family val="2"/>
          </rPr>
          <t>attention : référence verditech|545|ne modifiez pas ce commentaire!</t>
        </r>
      </text>
    </comment>
    <comment ref="E110" authorId="0" shapeId="0" xr:uid="{E9D51504-4407-4D32-A298-9541AD4C465A}">
      <text>
        <r>
          <rPr>
            <b/>
            <sz val="9"/>
            <color indexed="81"/>
            <rFont val="Tahoma"/>
            <family val="2"/>
          </rPr>
          <t>attention : référence verditech|615|ne modifiez pas ce commentaire!</t>
        </r>
      </text>
    </comment>
    <comment ref="E112" authorId="0" shapeId="0" xr:uid="{62308361-8FAD-474B-80DE-9767A25F2934}">
      <text>
        <r>
          <rPr>
            <b/>
            <sz val="9"/>
            <color indexed="81"/>
            <rFont val="Tahoma"/>
            <family val="2"/>
          </rPr>
          <t>attention : référence verditech|617|ne modifiez pas ce commentaire!</t>
        </r>
      </text>
    </comment>
    <comment ref="E114" authorId="0" shapeId="0" xr:uid="{F65025FB-4A01-4E3F-A579-AED9AB33F0B1}">
      <text>
        <r>
          <rPr>
            <b/>
            <sz val="9"/>
            <color indexed="81"/>
            <rFont val="Tahoma"/>
            <family val="2"/>
          </rPr>
          <t>attention : référence verditech|620|ne modifiez pas ce commentaire!</t>
        </r>
      </text>
    </comment>
    <comment ref="E116" authorId="0" shapeId="0" xr:uid="{E022894E-5F03-45D9-949A-1E70E97572A6}">
      <text>
        <r>
          <rPr>
            <b/>
            <sz val="9"/>
            <color indexed="81"/>
            <rFont val="Tahoma"/>
            <family val="2"/>
          </rPr>
          <t>attention : référence verditech|622|ne modifiez pas ce commentaire!</t>
        </r>
      </text>
    </comment>
    <comment ref="E118" authorId="0" shapeId="0" xr:uid="{E642425A-DEE5-4BD1-8F7B-10F6EE5E365E}">
      <text>
        <r>
          <rPr>
            <b/>
            <sz val="9"/>
            <color indexed="81"/>
            <rFont val="Tahoma"/>
            <family val="2"/>
          </rPr>
          <t>attention : référence verditech|624|ne modifiez pas ce commentaire!</t>
        </r>
      </text>
    </comment>
    <comment ref="E120" authorId="0" shapeId="0" xr:uid="{88E020C9-EB86-4845-9A42-356ED6B05013}">
      <text>
        <r>
          <rPr>
            <b/>
            <sz val="9"/>
            <color indexed="81"/>
            <rFont val="Tahoma"/>
            <family val="2"/>
          </rPr>
          <t>attention : référence verditech|626|ne modifiez pas ce commentaire!</t>
        </r>
      </text>
    </comment>
    <comment ref="E124" authorId="0" shapeId="0" xr:uid="{B4C523F4-4A87-4A6A-AAD8-1507814E2ED0}">
      <text>
        <r>
          <rPr>
            <b/>
            <sz val="9"/>
            <color indexed="81"/>
            <rFont val="Tahoma"/>
            <family val="2"/>
          </rPr>
          <t>attention : référence verditech|630|ne modifiez pas ce commentaire!</t>
        </r>
      </text>
    </comment>
    <comment ref="E125" authorId="0" shapeId="0" xr:uid="{7BC47DDE-DDA2-42DB-9AE4-EF147383B4DA}">
      <text>
        <r>
          <rPr>
            <b/>
            <sz val="9"/>
            <color indexed="81"/>
            <rFont val="Tahoma"/>
            <family val="2"/>
          </rPr>
          <t>attention : référence verditech|631|ne modifiez pas ce commentaire!</t>
        </r>
      </text>
    </comment>
    <comment ref="E126" authorId="0" shapeId="0" xr:uid="{6D12F4F8-A3ED-4736-A6CD-F81A06B7F0FC}">
      <text>
        <r>
          <rPr>
            <b/>
            <sz val="9"/>
            <color indexed="81"/>
            <rFont val="Tahoma"/>
            <family val="2"/>
          </rPr>
          <t>attention : référence verditech|632|ne modifiez pas ce commentaire!</t>
        </r>
      </text>
    </comment>
    <comment ref="E127" authorId="0" shapeId="0" xr:uid="{95947292-A8A9-478F-90FA-DD3D0BD6979A}">
      <text>
        <r>
          <rPr>
            <b/>
            <sz val="9"/>
            <color indexed="81"/>
            <rFont val="Tahoma"/>
            <family val="2"/>
          </rPr>
          <t>attention : référence verditech|633|ne modifiez pas ce commentaire!</t>
        </r>
      </text>
    </comment>
    <comment ref="E135" authorId="0" shapeId="0" xr:uid="{4837581E-8C3B-4F4B-86BE-B6A712110B96}">
      <text>
        <r>
          <rPr>
            <b/>
            <sz val="9"/>
            <color indexed="81"/>
            <rFont val="Tahoma"/>
            <family val="2"/>
          </rPr>
          <t>attention : référence verditech|534|ne modifiez pas ce commentaire!</t>
        </r>
      </text>
    </comment>
    <comment ref="E136" authorId="0" shapeId="0" xr:uid="{3DD04E52-C8FC-490F-BA8B-896D5E897590}">
      <text>
        <r>
          <rPr>
            <b/>
            <sz val="9"/>
            <color indexed="81"/>
            <rFont val="Tahoma"/>
            <family val="2"/>
          </rPr>
          <t>attention : référence verditech|527|ne modifiez pas ce commentaire!</t>
        </r>
      </text>
    </comment>
    <comment ref="E137" authorId="0" shapeId="0" xr:uid="{69A1B63B-ED9C-40ED-8D7D-02FB527DC06B}">
      <text>
        <r>
          <rPr>
            <b/>
            <sz val="9"/>
            <color indexed="81"/>
            <rFont val="Tahoma"/>
            <family val="2"/>
          </rPr>
          <t>attention : référence verditech|532|ne modifiez pas ce commentaire!</t>
        </r>
      </text>
    </comment>
    <comment ref="E138" authorId="0" shapeId="0" xr:uid="{997C4BF0-6333-4234-82A2-5B252A4966DF}">
      <text>
        <r>
          <rPr>
            <b/>
            <sz val="9"/>
            <color indexed="81"/>
            <rFont val="Tahoma"/>
            <family val="2"/>
          </rPr>
          <t>attention : référence verditech|530|ne modifiez pas ce commentaire!</t>
        </r>
      </text>
    </comment>
    <comment ref="E140" authorId="0" shapeId="0" xr:uid="{3F878186-5B0E-4893-ADE2-B1F5FED2B19C}">
      <text>
        <r>
          <rPr>
            <b/>
            <sz val="9"/>
            <color indexed="81"/>
            <rFont val="Tahoma"/>
            <family val="2"/>
          </rPr>
          <t>attention : référence verditech|359|ne modifiez pas ce commentaire!</t>
        </r>
      </text>
    </comment>
    <comment ref="E142" authorId="0" shapeId="0" xr:uid="{F659593F-4F4B-41D4-9640-8F553066F301}">
      <text>
        <r>
          <rPr>
            <b/>
            <sz val="9"/>
            <color indexed="81"/>
            <rFont val="Tahoma"/>
            <family val="2"/>
          </rPr>
          <t>attention : référence verditech|442|ne modifiez pas ce commentaire!</t>
        </r>
      </text>
    </comment>
    <comment ref="E144" authorId="0" shapeId="0" xr:uid="{504AF6D4-E08F-4E07-BF46-B89FA1D33DC1}">
      <text>
        <r>
          <rPr>
            <b/>
            <sz val="9"/>
            <color indexed="81"/>
            <rFont val="Tahoma"/>
            <family val="2"/>
          </rPr>
          <t>attention : référence verditech|502|ne modifiez pas ce commentaire!</t>
        </r>
      </text>
    </comment>
    <comment ref="E149" authorId="0" shapeId="0" xr:uid="{E78A1351-5E38-43A7-AA2B-418B2F4C4F13}">
      <text>
        <r>
          <rPr>
            <b/>
            <sz val="9"/>
            <color indexed="81"/>
            <rFont val="Tahoma"/>
            <family val="2"/>
          </rPr>
          <t>attention : référence verditech|452|ne modifiez pas ce commentaire!</t>
        </r>
      </text>
    </comment>
    <comment ref="E150" authorId="0" shapeId="0" xr:uid="{F6D4AD68-3973-4976-ADC7-319FD1840665}">
      <text>
        <r>
          <rPr>
            <b/>
            <sz val="9"/>
            <color indexed="81"/>
            <rFont val="Tahoma"/>
            <family val="2"/>
          </rPr>
          <t>attention : référence verditech|522|ne modifiez pas ce commentaire!</t>
        </r>
      </text>
    </comment>
    <comment ref="E151" authorId="0" shapeId="0" xr:uid="{8F8EBD7E-3FBC-493B-BB7F-32983756B2CC}">
      <text>
        <r>
          <rPr>
            <b/>
            <sz val="9"/>
            <color indexed="81"/>
            <rFont val="Tahoma"/>
            <family val="2"/>
          </rPr>
          <t>attention : référence verditech|503|ne modifiez pas ce commentaire!</t>
        </r>
      </text>
    </comment>
    <comment ref="E152" authorId="0" shapeId="0" xr:uid="{2C549052-AB73-46D8-845A-1101286D167A}">
      <text>
        <r>
          <rPr>
            <b/>
            <sz val="9"/>
            <color indexed="81"/>
            <rFont val="Tahoma"/>
            <family val="2"/>
          </rPr>
          <t>attention : référence verditech|531|ne modifiez pas ce commentaire!</t>
        </r>
      </text>
    </comment>
    <comment ref="E153" authorId="0" shapeId="0" xr:uid="{C9D83D9C-B919-4D35-9CC8-2D3F7EBFE1CF}">
      <text>
        <r>
          <rPr>
            <b/>
            <sz val="9"/>
            <color indexed="81"/>
            <rFont val="Tahoma"/>
            <family val="2"/>
          </rPr>
          <t>attention : référence verditech|510|ne modifiez pas ce commentaire!</t>
        </r>
      </text>
    </comment>
    <comment ref="E154" authorId="0" shapeId="0" xr:uid="{6344F1B3-E926-4C5F-B1FF-D54C97CFEC03}">
      <text>
        <r>
          <rPr>
            <b/>
            <sz val="9"/>
            <color indexed="81"/>
            <rFont val="Tahoma"/>
            <family val="2"/>
          </rPr>
          <t>attention : référence verditech|454|ne modifiez pas ce commentaire!</t>
        </r>
      </text>
    </comment>
    <comment ref="E230" authorId="0" shapeId="0" xr:uid="{C0BED105-00B6-49AA-B920-4B34619E7623}">
      <text>
        <r>
          <rPr>
            <b/>
            <sz val="9"/>
            <color indexed="81"/>
            <rFont val="Tahoma"/>
            <family val="2"/>
          </rPr>
          <t>attention : référence verditech|609|ne modifiez pas ce commentaire!</t>
        </r>
      </text>
    </comment>
    <comment ref="E249" authorId="0" shapeId="0" xr:uid="{D15523CD-A3A6-4217-AE5F-B22A01A2C936}">
      <text>
        <r>
          <rPr>
            <b/>
            <sz val="9"/>
            <color indexed="81"/>
            <rFont val="Tahoma"/>
            <family val="2"/>
          </rPr>
          <t>attention : référence verditech|618|ne modifiez pas ce commentaire!</t>
        </r>
      </text>
    </comment>
    <comment ref="E264" authorId="0" shapeId="0" xr:uid="{BDEF1D51-2D13-4985-A929-1C158118B17E}">
      <text>
        <r>
          <rPr>
            <b/>
            <sz val="9"/>
            <color indexed="81"/>
            <rFont val="Tahoma"/>
            <family val="2"/>
          </rPr>
          <t>attention : référence verditech|528|ne modifiez pas ce commentaire!</t>
        </r>
      </text>
    </comment>
    <comment ref="E265" authorId="0" shapeId="0" xr:uid="{FDC7CFD7-0826-4D46-8B8B-D56D2D2D8547}">
      <text>
        <r>
          <rPr>
            <b/>
            <sz val="9"/>
            <color indexed="81"/>
            <rFont val="Tahoma"/>
            <family val="2"/>
          </rPr>
          <t>attention : référence verditech|353|ne modifiez pas ce commentaire!</t>
        </r>
      </text>
    </comment>
    <comment ref="E267" authorId="0" shapeId="0" xr:uid="{E2A181B9-06CF-41C9-B0B9-30A370421505}">
      <text>
        <r>
          <rPr>
            <b/>
            <sz val="9"/>
            <color indexed="81"/>
            <rFont val="Tahoma"/>
            <family val="2"/>
          </rPr>
          <t>attention : référence verditech|533|ne modifiez pas ce commentaire!</t>
        </r>
      </text>
    </comment>
    <comment ref="E268" authorId="0" shapeId="0" xr:uid="{EFC52402-EBA1-4A42-A868-A088587DBAC2}">
      <text>
        <r>
          <rPr>
            <b/>
            <sz val="9"/>
            <color indexed="81"/>
            <rFont val="Tahoma"/>
            <family val="2"/>
          </rPr>
          <t>attention : référence verditech|529|ne modifiez pas ce commentaire!</t>
        </r>
      </text>
    </comment>
    <comment ref="E271" authorId="0" shapeId="0" xr:uid="{F0B64F4F-A2F6-4EDB-B2F3-125FFC891A19}">
      <text>
        <r>
          <rPr>
            <b/>
            <sz val="9"/>
            <color indexed="81"/>
            <rFont val="Tahoma"/>
            <family val="2"/>
          </rPr>
          <t>attention : référence verditech|548|ne modifiez pas ce commentaire!</t>
        </r>
      </text>
    </comment>
    <comment ref="E272" authorId="0" shapeId="0" xr:uid="{5A9B25C1-50B9-42F8-ACF2-5D849EF1FF12}">
      <text>
        <r>
          <rPr>
            <b/>
            <sz val="9"/>
            <color indexed="81"/>
            <rFont val="Tahoma"/>
            <family val="2"/>
          </rPr>
          <t>attention : référence verditech|550|ne modifiez pas ce commentaire!</t>
        </r>
      </text>
    </comment>
    <comment ref="E279" authorId="0" shapeId="0" xr:uid="{D7D3F86A-AEC4-41FF-8EB2-2D73F699916E}">
      <text>
        <r>
          <rPr>
            <b/>
            <sz val="9"/>
            <color indexed="81"/>
            <rFont val="Tahoma"/>
            <family val="2"/>
          </rPr>
          <t>attention : référence verditech|504|ne modifiez pas ce commentaire!</t>
        </r>
      </text>
    </comment>
    <comment ref="E280" authorId="0" shapeId="0" xr:uid="{2D154D01-C496-48BC-AEED-E631134CFC27}">
      <text>
        <r>
          <rPr>
            <b/>
            <sz val="9"/>
            <color indexed="81"/>
            <rFont val="Tahoma"/>
            <family val="2"/>
          </rPr>
          <t>attention : référence verditech|509|ne modifiez pas ce commentaire!</t>
        </r>
      </text>
    </comment>
    <comment ref="E281" authorId="0" shapeId="0" xr:uid="{16C6A3A9-93A2-46D2-96B4-DCF6884A9548}">
      <text>
        <r>
          <rPr>
            <b/>
            <sz val="9"/>
            <color indexed="81"/>
            <rFont val="Tahoma"/>
            <family val="2"/>
          </rPr>
          <t>attention : référence verditech|508|ne modifiez pas ce commentaire!</t>
        </r>
      </text>
    </comment>
    <comment ref="E287" authorId="0" shapeId="0" xr:uid="{8048516A-BF71-4009-A0EC-BA897E4A448B}">
      <text>
        <r>
          <rPr>
            <b/>
            <sz val="9"/>
            <color indexed="81"/>
            <rFont val="Tahoma"/>
            <family val="2"/>
          </rPr>
          <t>attention : référence verditech|642|ne modifiez pas ce commentaire!</t>
        </r>
      </text>
    </comment>
    <comment ref="E290" authorId="0" shapeId="0" xr:uid="{07E3AE37-18B9-456F-84FB-87FB2D0560B3}">
      <text>
        <r>
          <rPr>
            <b/>
            <sz val="9"/>
            <color indexed="81"/>
            <rFont val="Tahoma"/>
            <family val="2"/>
          </rPr>
          <t>attention : référence verditech|645|ne modifiez pas ce commentaire!</t>
        </r>
      </text>
    </comment>
    <comment ref="E291" authorId="0" shapeId="0" xr:uid="{BC9661C0-7A41-45D3-A829-E530131FC446}">
      <text>
        <r>
          <rPr>
            <b/>
            <sz val="9"/>
            <color indexed="81"/>
            <rFont val="Tahoma"/>
            <family val="2"/>
          </rPr>
          <t>attention : référence verditech|646|ne modifiez pas ce commentaire!</t>
        </r>
      </text>
    </comment>
    <comment ref="E292" authorId="0" shapeId="0" xr:uid="{E1BEDCB9-B3AC-417F-B901-CA8061BF706E}">
      <text>
        <r>
          <rPr>
            <b/>
            <sz val="9"/>
            <color indexed="81"/>
            <rFont val="Tahoma"/>
            <family val="2"/>
          </rPr>
          <t>attention : référence verditech|650|ne modifiez pas ce commentaire!</t>
        </r>
      </text>
    </comment>
    <comment ref="E322" authorId="0" shapeId="0" xr:uid="{14733A46-75B0-48A5-85C5-815B472F4707}">
      <text>
        <r>
          <rPr>
            <b/>
            <sz val="9"/>
            <color indexed="81"/>
            <rFont val="Tahoma"/>
            <family val="2"/>
          </rPr>
          <t>attention : référence verditech|558|ne modifiez pas ce commentaire!</t>
        </r>
      </text>
    </comment>
    <comment ref="E324" authorId="0" shapeId="0" xr:uid="{A6A1E2C1-52DE-4A97-8967-DA939204DDEA}">
      <text>
        <r>
          <rPr>
            <b/>
            <sz val="9"/>
            <color indexed="81"/>
            <rFont val="Tahoma"/>
            <family val="2"/>
          </rPr>
          <t>attention : référence verditech|554|ne modifiez pas ce commentaire!</t>
        </r>
      </text>
    </comment>
    <comment ref="E326" authorId="0" shapeId="0" xr:uid="{DE700CA5-BF43-4D50-9002-8BB9C7196882}">
      <text>
        <r>
          <rPr>
            <b/>
            <sz val="9"/>
            <color indexed="81"/>
            <rFont val="Tahoma"/>
            <family val="2"/>
          </rPr>
          <t>attention : référence verditech|555|ne modifiez pas ce commentaire!</t>
        </r>
      </text>
    </comment>
    <comment ref="E330" authorId="0" shapeId="0" xr:uid="{F159EF5F-588C-4379-87B7-F84B3B387136}">
      <text>
        <r>
          <rPr>
            <b/>
            <sz val="9"/>
            <color indexed="81"/>
            <rFont val="Tahoma"/>
            <family val="2"/>
          </rPr>
          <t>attention : référence verditech|556|ne modifiez pas ce commentaire!</t>
        </r>
      </text>
    </comment>
    <comment ref="E331" authorId="0" shapeId="0" xr:uid="{8378FDF1-7039-433F-9B5E-D3660A29F44F}">
      <text>
        <r>
          <rPr>
            <b/>
            <sz val="9"/>
            <color indexed="81"/>
            <rFont val="Tahoma"/>
            <family val="2"/>
          </rPr>
          <t>attention : référence verditech|557|ne modifiez pas ce commentaire!</t>
        </r>
      </text>
    </comment>
    <comment ref="E340" authorId="0" shapeId="0" xr:uid="{95B2900E-AD13-4656-A361-35148E8B6DA7}">
      <text>
        <r>
          <rPr>
            <b/>
            <sz val="9"/>
            <color indexed="81"/>
            <rFont val="Tahoma"/>
            <family val="2"/>
          </rPr>
          <t>attention : référence verditech|551|ne modifiez pas ce commentaire!</t>
        </r>
      </text>
    </comment>
    <comment ref="E343" authorId="0" shapeId="0" xr:uid="{E44A1F05-305B-47FA-BC97-0AE35ED8ABD2}">
      <text>
        <r>
          <rPr>
            <b/>
            <sz val="9"/>
            <color indexed="81"/>
            <rFont val="Tahoma"/>
            <family val="2"/>
          </rPr>
          <t>attention : référence verditech|512|ne modifiez pas ce commentaire!</t>
        </r>
      </text>
    </comment>
    <comment ref="E365" authorId="0" shapeId="0" xr:uid="{3478B292-5EBF-4BED-8677-0CBEEE5A07F5}">
      <text>
        <r>
          <rPr>
            <b/>
            <sz val="9"/>
            <color indexed="81"/>
            <rFont val="Tahoma"/>
            <family val="2"/>
          </rPr>
          <t>attention : référence verditech|636|ne modifiez pas ce commentaire!</t>
        </r>
      </text>
    </comment>
    <comment ref="E367" authorId="0" shapeId="0" xr:uid="{497645BF-7239-4E9E-B0AC-38C9C4ABD321}">
      <text>
        <r>
          <rPr>
            <b/>
            <sz val="9"/>
            <color indexed="81"/>
            <rFont val="Tahoma"/>
            <family val="2"/>
          </rPr>
          <t>attention : référence verditech|638|ne modifiez pas ce commentaire!</t>
        </r>
      </text>
    </comment>
    <comment ref="E368" authorId="0" shapeId="0" xr:uid="{F35964B1-8F48-4EA5-9624-178E303CA0BA}">
      <text>
        <r>
          <rPr>
            <b/>
            <sz val="9"/>
            <color indexed="81"/>
            <rFont val="Tahoma"/>
            <family val="2"/>
          </rPr>
          <t>attention : référence verditech|639|ne modifiez pas ce commentaire!</t>
        </r>
      </text>
    </comment>
    <comment ref="E384" authorId="0" shapeId="0" xr:uid="{9575914A-0C95-4406-BF22-32D6458DC8F7}">
      <text>
        <r>
          <rPr>
            <b/>
            <sz val="9"/>
            <color indexed="81"/>
            <rFont val="Tahoma"/>
            <family val="2"/>
          </rPr>
          <t>attention : référence verditech|648|ne modifiez pas ce commentaire!</t>
        </r>
      </text>
    </comment>
    <comment ref="E385" authorId="0" shapeId="0" xr:uid="{9C02C9AC-405A-4B68-9CEF-8FB8CFF1DAB4}">
      <text>
        <r>
          <rPr>
            <b/>
            <sz val="9"/>
            <color indexed="81"/>
            <rFont val="Tahoma"/>
            <family val="2"/>
          </rPr>
          <t>attention : référence verditech|649|ne modifiez pas ce commentaire!</t>
        </r>
      </text>
    </comment>
    <comment ref="C409" authorId="0" shapeId="0" xr:uid="{A2610E8E-0BD3-436B-A312-8D5541AF1BF4}">
      <text>
        <r>
          <rPr>
            <b/>
            <sz val="9"/>
            <color indexed="81"/>
            <rFont val="Tahoma"/>
            <family val="2"/>
          </rPr>
          <t>attention : référence verditech|RABAIS_PCT|0|ne modifiez pas ce commentaire!</t>
        </r>
      </text>
    </comment>
    <comment ref="D409" authorId="0" shapeId="0" xr:uid="{0B280633-E5D1-453C-A8C1-18CF85072705}">
      <text>
        <r>
          <rPr>
            <b/>
            <sz val="9"/>
            <color indexed="81"/>
            <rFont val="Tahoma"/>
            <family val="2"/>
          </rPr>
          <t>attention : référence verditech|RABAIS_MON|0|ne modifiez pas ce commentaire!</t>
        </r>
      </text>
    </comment>
    <comment ref="C412" authorId="0" shapeId="0" xr:uid="{3B9E7936-3335-4586-A8A1-5934E3AAD3FB}">
      <text>
        <r>
          <rPr>
            <b/>
            <sz val="9"/>
            <color indexed="81"/>
            <rFont val="Tahoma"/>
            <family val="2"/>
          </rPr>
          <t>attention : référence verditech|RABAIS_PCT|1|ne modifiez pas ce commentaire!</t>
        </r>
      </text>
    </comment>
    <comment ref="D412" authorId="0" shapeId="0" xr:uid="{EF2E2B0F-01EF-428D-98D9-FFB4620E97D7}">
      <text>
        <r>
          <rPr>
            <b/>
            <sz val="9"/>
            <color indexed="81"/>
            <rFont val="Tahoma"/>
            <family val="2"/>
          </rPr>
          <t>attention : référence verditech|RABAIS_MON|1|ne modifiez pas ce commentaire!</t>
        </r>
      </text>
    </comment>
    <comment ref="C415" authorId="0" shapeId="0" xr:uid="{2E765C69-D36B-46D7-BA89-67E7F6B60EC1}">
      <text>
        <r>
          <rPr>
            <b/>
            <sz val="9"/>
            <color indexed="81"/>
            <rFont val="Tahoma"/>
            <family val="2"/>
          </rPr>
          <t>attention : référence verditech|RABAIS_PCT|2|ne modifiez pas ce commentaire!</t>
        </r>
      </text>
    </comment>
    <comment ref="D415" authorId="0" shapeId="0" xr:uid="{96BF732E-BE8D-4D70-84D6-40DBD32C76CD}">
      <text>
        <r>
          <rPr>
            <b/>
            <sz val="9"/>
            <color indexed="81"/>
            <rFont val="Tahoma"/>
            <family val="2"/>
          </rPr>
          <t>attention : référence verditech|RABAIS_MON|2|ne modifiez pas ce commentaire!</t>
        </r>
      </text>
    </comment>
  </commentList>
</comments>
</file>

<file path=xl/sharedStrings.xml><?xml version="1.0" encoding="utf-8"?>
<sst xmlns="http://schemas.openxmlformats.org/spreadsheetml/2006/main" count="967" uniqueCount="303">
  <si>
    <t>Les prix mentionnés dans ce document s'entendent 'Hors Taxes' (sauf lignes particulières 'T.V.A' et 'T.T.C')</t>
  </si>
  <si>
    <t xml:space="preserve">ARAMON- AMENAGEMENT QUARTIER DES AIRES, AVENUE DE NÎMES ET QUAI CARNOT- : </t>
  </si>
  <si>
    <t>ESTIMATION DES TRAVAUX TRANCHE FERME QUARTIER DES AIRES</t>
  </si>
  <si>
    <t>n°</t>
  </si>
  <si>
    <t>Désignation</t>
  </si>
  <si>
    <t>Unité</t>
  </si>
  <si>
    <t>Quantité</t>
  </si>
  <si>
    <t>Prix €</t>
  </si>
  <si>
    <t>Total €</t>
  </si>
  <si>
    <t/>
  </si>
  <si>
    <t>TRAVAUX PREPARATOIRES</t>
  </si>
  <si>
    <t>TRAVAUX COMMUNS</t>
  </si>
  <si>
    <t>PREPARATION DE CHANTIER</t>
  </si>
  <si>
    <t xml:space="preserve">Signalisation de chantier </t>
  </si>
  <si>
    <t>100</t>
  </si>
  <si>
    <t>Sur voie communale TRANCHE FERME</t>
  </si>
  <si>
    <t>F</t>
  </si>
  <si>
    <t xml:space="preserve"> </t>
  </si>
  <si>
    <t>102</t>
  </si>
  <si>
    <t>Circulation alternée</t>
  </si>
  <si>
    <t>J</t>
  </si>
  <si>
    <t xml:space="preserve">Installation et repliement de chantier </t>
  </si>
  <si>
    <t>103</t>
  </si>
  <si>
    <t>Installation de chantier complète TRANCHE FERME</t>
  </si>
  <si>
    <t>105</t>
  </si>
  <si>
    <t>Panneau de communication</t>
  </si>
  <si>
    <t>M2</t>
  </si>
  <si>
    <t>106</t>
  </si>
  <si>
    <t>Constat d'huissier TRANCHE FERME</t>
  </si>
  <si>
    <t>108</t>
  </si>
  <si>
    <t>Démolition de béton ou de maçonnerie</t>
  </si>
  <si>
    <t>M3</t>
  </si>
  <si>
    <t>109</t>
  </si>
  <si>
    <t>Sondage de recherche de réseau TRANCHE FERME</t>
  </si>
  <si>
    <t>TRAVAUX PARTICULIERS</t>
  </si>
  <si>
    <t>Dossier d'exécution des travaux</t>
  </si>
  <si>
    <t>110</t>
  </si>
  <si>
    <t>Dossier d'exécution d'aménagements TRANCHE FERME</t>
  </si>
  <si>
    <t>112</t>
  </si>
  <si>
    <t>Dossier des ouvrages executés voirie TRANCHE FERME</t>
  </si>
  <si>
    <t>TOTAL TRAVAUX PREPARATOIRES</t>
  </si>
  <si>
    <t>H.T.</t>
  </si>
  <si>
    <t>TERRASSEMENTS</t>
  </si>
  <si>
    <t>AMENAGEMENT DE SURFACE - VOIRIE</t>
  </si>
  <si>
    <t>TRAVAUX PRELIMINAIRES ET TERRASSEMENTS</t>
  </si>
  <si>
    <t>Décroutage de la couche de surface et mise en décharge</t>
  </si>
  <si>
    <t>114</t>
  </si>
  <si>
    <t>Décroutage de la couche de roulemement</t>
  </si>
  <si>
    <t>Terrassement en pleine masse</t>
  </si>
  <si>
    <t>115</t>
  </si>
  <si>
    <t>Terrassement aux engins mécaniques en terrain de toute nature y/c rocheux TRANCHE FERME</t>
  </si>
  <si>
    <t>117</t>
  </si>
  <si>
    <t>Réglage et compactage de la forme</t>
  </si>
  <si>
    <t>118</t>
  </si>
  <si>
    <t>Evacuation des déblais</t>
  </si>
  <si>
    <t>120</t>
  </si>
  <si>
    <t>Géotextile</t>
  </si>
  <si>
    <t>REMBLAIS</t>
  </si>
  <si>
    <t>Fourniture et mise en oeuvre de grave naturelle</t>
  </si>
  <si>
    <t>121</t>
  </si>
  <si>
    <t>Grave naturelle 0/31.5</t>
  </si>
  <si>
    <t>TOTAL TERRASSEMENTS</t>
  </si>
  <si>
    <t>RESEAU PLUVIAL</t>
  </si>
  <si>
    <t>TERRASSEMENTS CANALISATIONS</t>
  </si>
  <si>
    <t>Exécution de  tranchées en terrainde toute nature y/c rocheux</t>
  </si>
  <si>
    <t>122</t>
  </si>
  <si>
    <t>Tranchée de 200 à 300 mm inclus</t>
  </si>
  <si>
    <t>ML</t>
  </si>
  <si>
    <t>123</t>
  </si>
  <si>
    <t>Tranchée de 300 à 500 mm inclus</t>
  </si>
  <si>
    <t>Surprofondeur de tranchées</t>
  </si>
  <si>
    <t>124</t>
  </si>
  <si>
    <t>Surprofondeur de tranchée de 300 à 500 mm inclus</t>
  </si>
  <si>
    <t>DM</t>
  </si>
  <si>
    <t>Plus value pour difficulté d'exécution particulière</t>
  </si>
  <si>
    <t>125</t>
  </si>
  <si>
    <t>Sous voies publiques étroites</t>
  </si>
  <si>
    <t>126</t>
  </si>
  <si>
    <t>Evacuation des déblais de tranchées</t>
  </si>
  <si>
    <t>REFECTIONS DE CHAUSSEES</t>
  </si>
  <si>
    <t>Matériaux de remblaiement</t>
  </si>
  <si>
    <t>127</t>
  </si>
  <si>
    <t>Gravillons 4/6</t>
  </si>
  <si>
    <t>128</t>
  </si>
  <si>
    <t>GNT 0/20</t>
  </si>
  <si>
    <t>129</t>
  </si>
  <si>
    <t>Béton d'enrobage</t>
  </si>
  <si>
    <t>130</t>
  </si>
  <si>
    <t>Essais de compactage</t>
  </si>
  <si>
    <t>U</t>
  </si>
  <si>
    <t>EAUX PLUVIALES</t>
  </si>
  <si>
    <t>CANALISATIONS</t>
  </si>
  <si>
    <t>Canalisations en polychlorure de vinyle - PVC</t>
  </si>
  <si>
    <t>132</t>
  </si>
  <si>
    <t>Canalisation PVC SN8 de 250 mm</t>
  </si>
  <si>
    <t>134</t>
  </si>
  <si>
    <t>Canalisation PVC SN8 de 400 mm</t>
  </si>
  <si>
    <t>REGARDS</t>
  </si>
  <si>
    <t>Regards carré béton</t>
  </si>
  <si>
    <t>135</t>
  </si>
  <si>
    <t>Regard carré béton 60 x 60</t>
  </si>
  <si>
    <t>136</t>
  </si>
  <si>
    <t>Regard carré pour grille 400*750</t>
  </si>
  <si>
    <t>CANIVEAUX</t>
  </si>
  <si>
    <t>Caniveaux pour grilles</t>
  </si>
  <si>
    <t>137</t>
  </si>
  <si>
    <t>Caniveau pour grilles C 250 type URBAN I 300*400 mm</t>
  </si>
  <si>
    <t>RACCORDEMENTS</t>
  </si>
  <si>
    <t>138</t>
  </si>
  <si>
    <t>Raccordement sur ouvrage existant</t>
  </si>
  <si>
    <t>FONTE DE VOIRIE</t>
  </si>
  <si>
    <t>Grille pour caniveaux  classe C 250</t>
  </si>
  <si>
    <t>139</t>
  </si>
  <si>
    <t>Grille PMR  fonte boulonnée RAL au choix</t>
  </si>
  <si>
    <t>Tampon à grille pour regard classe D 400</t>
  </si>
  <si>
    <t>140</t>
  </si>
  <si>
    <t>Grille concave 400*750 boulonée</t>
  </si>
  <si>
    <t>Remplacement d'un tampon existant par une grille concave 600 x 600 mm type DEDRA ou similaire</t>
  </si>
  <si>
    <t>141</t>
  </si>
  <si>
    <t>Remplacement d'un tampon existant</t>
  </si>
  <si>
    <t>Tampon pour regard trafic moyen classe D 400</t>
  </si>
  <si>
    <t>142</t>
  </si>
  <si>
    <t>Tampon de regard de DN 600 mm type REXEL ou similaire</t>
  </si>
  <si>
    <t>TOTAL RESEAU PLUVIAL</t>
  </si>
  <si>
    <t>REMISES A LA COTE</t>
  </si>
  <si>
    <t>MISE A NIVEAU</t>
  </si>
  <si>
    <t>Mise à niveau d'ouvrages</t>
  </si>
  <si>
    <t>143</t>
  </si>
  <si>
    <t>Mise à niveau de regard de visite</t>
  </si>
  <si>
    <t>144</t>
  </si>
  <si>
    <t>Mise à niveau de bouche à clé</t>
  </si>
  <si>
    <t>145</t>
  </si>
  <si>
    <t>Mise à niveau de boîte de branchement</t>
  </si>
  <si>
    <t>146</t>
  </si>
  <si>
    <t>Mise à niveau d'abri compteur</t>
  </si>
  <si>
    <t>147</t>
  </si>
  <si>
    <t>Mise à niveau de chambre TELECOM</t>
  </si>
  <si>
    <t>TOTAL REMISES A LA COTE</t>
  </si>
  <si>
    <t>MACONNERIE</t>
  </si>
  <si>
    <t>BETON - MACONNERIE - PEINTURE</t>
  </si>
  <si>
    <t>Maçonnerie</t>
  </si>
  <si>
    <t>148</t>
  </si>
  <si>
    <t>Reprise de bas de façade</t>
  </si>
  <si>
    <t>TOTAL MACONNERIE</t>
  </si>
  <si>
    <t>CHAUSSEE</t>
  </si>
  <si>
    <t>COUCHE DE SURFACE</t>
  </si>
  <si>
    <t>150</t>
  </si>
  <si>
    <t>Couche d'imprégnation sablé</t>
  </si>
  <si>
    <t>Enrobés manuels</t>
  </si>
  <si>
    <t>151</t>
  </si>
  <si>
    <t>Enrobé manuels 0/10 ép=6cm</t>
  </si>
  <si>
    <t>152</t>
  </si>
  <si>
    <t>Enrobé contre bordure</t>
  </si>
  <si>
    <t>TOTAL CHAUSSEE</t>
  </si>
  <si>
    <t>PAVAGE, BORDURES et BETONS</t>
  </si>
  <si>
    <t>BORDURES - PAVES - CANIVEAUX</t>
  </si>
  <si>
    <t>Pavés linéaires en pierres naturelles</t>
  </si>
  <si>
    <t>153</t>
  </si>
  <si>
    <t>Pavés calcaire 17x10x8 double rang</t>
  </si>
  <si>
    <t>Caniveau pierre reconstituée</t>
  </si>
  <si>
    <t>154</t>
  </si>
  <si>
    <t>Caniveau type CC1</t>
  </si>
  <si>
    <t>Bordures en pierre reconstituée</t>
  </si>
  <si>
    <t>156</t>
  </si>
  <si>
    <t>bordures type T2</t>
  </si>
  <si>
    <t>Marches pierres naturelles</t>
  </si>
  <si>
    <t>157</t>
  </si>
  <si>
    <t>Marches calcaire 120x30x18</t>
  </si>
  <si>
    <t>Bordures béton</t>
  </si>
  <si>
    <t>158</t>
  </si>
  <si>
    <t>Bordures béton type T2</t>
  </si>
  <si>
    <t>Caniveaux béton</t>
  </si>
  <si>
    <t>159</t>
  </si>
  <si>
    <t>Caniveaux béton type CS1</t>
  </si>
  <si>
    <t>Dalle en béton désactivé</t>
  </si>
  <si>
    <t>160</t>
  </si>
  <si>
    <t>Dalle en béton désactivé  clair épaisseur 0.20 m</t>
  </si>
  <si>
    <t>161</t>
  </si>
  <si>
    <t>Dalle en béton désactivé foncé épaisseur 0.20 m</t>
  </si>
  <si>
    <t>162</t>
  </si>
  <si>
    <t>Dalle en béton désactivé clair épaisseur 0.15 m</t>
  </si>
  <si>
    <t>163</t>
  </si>
  <si>
    <t>Dalle en béton désactivé foncé épaisseur 0.12 m</t>
  </si>
  <si>
    <t>TOTAL PAVAGE, BORDURES et BETONS</t>
  </si>
  <si>
    <t>SIGNALISATION</t>
  </si>
  <si>
    <t>SIGNALISATION HORIZONTALE ET VERTICALE</t>
  </si>
  <si>
    <t>Signalisation de police</t>
  </si>
  <si>
    <t>Panneaux de signalisation de police petite gamme</t>
  </si>
  <si>
    <t>168</t>
  </si>
  <si>
    <t>Panneau AB 4</t>
  </si>
  <si>
    <t>171</t>
  </si>
  <si>
    <t>Panneau B 15</t>
  </si>
  <si>
    <t>172</t>
  </si>
  <si>
    <t>Panneau C 1a</t>
  </si>
  <si>
    <t>174</t>
  </si>
  <si>
    <t>Panneau C 18</t>
  </si>
  <si>
    <t>Supports de signalisation de police</t>
  </si>
  <si>
    <t>176</t>
  </si>
  <si>
    <t>Supports aluminium cannelé 60 mm RAL au choix</t>
  </si>
  <si>
    <t>Clou de chaussée</t>
  </si>
  <si>
    <t>177</t>
  </si>
  <si>
    <t>Clou  bronze ou inox diam. 100 mm</t>
  </si>
  <si>
    <t>Lettrage acier inox ou acier corten sur chaussee</t>
  </si>
  <si>
    <t>178</t>
  </si>
  <si>
    <t>Lettrage h=60cm</t>
  </si>
  <si>
    <t>TOTAL SIGNALISATION</t>
  </si>
  <si>
    <t>MOBILIER et EQUIPEMENTS</t>
  </si>
  <si>
    <t>Mobilier urbain</t>
  </si>
  <si>
    <t>181</t>
  </si>
  <si>
    <t>Potelet fixe type ARC EN CIEL</t>
  </si>
  <si>
    <t>182</t>
  </si>
  <si>
    <t>Potelet fixe type ECOLOR</t>
  </si>
  <si>
    <t>183</t>
  </si>
  <si>
    <t>Option amovibilite clé triangle</t>
  </si>
  <si>
    <t>186</t>
  </si>
  <si>
    <t>Totem type ECOLOR</t>
  </si>
  <si>
    <t>189</t>
  </si>
  <si>
    <t xml:space="preserve">Banc type RAYON DE SOLEIL </t>
  </si>
  <si>
    <t>190</t>
  </si>
  <si>
    <t>Rampe escalier</t>
  </si>
  <si>
    <t>TOTAL MOBILIER et EQUIPEMENTS</t>
  </si>
  <si>
    <t xml:space="preserve">, TRANCHE FERME QUARTIER DES AIRES : RECAPITULATIF GLOBAL </t>
  </si>
  <si>
    <t>H.T. €</t>
  </si>
  <si>
    <t>T.V.A 20.0% €</t>
  </si>
  <si>
    <t>T.T.C. €</t>
  </si>
  <si>
    <t xml:space="preserve">TOTAL </t>
  </si>
  <si>
    <t>, TRANCHE FERME QUARTIER DES AIRES : TOTAL GLOBAL</t>
  </si>
  <si>
    <t>, TRANCHE FERME QUARTIER DES AIRES</t>
  </si>
  <si>
    <t>ESTIMATION DES TRAVAUX TRANCHE FERME AVENUE DE NÎMES</t>
  </si>
  <si>
    <t>149</t>
  </si>
  <si>
    <t>Reprise de marches d'escalier en pierre calcaire</t>
  </si>
  <si>
    <t>155</t>
  </si>
  <si>
    <t>Caniveaux type CS1</t>
  </si>
  <si>
    <t>169</t>
  </si>
  <si>
    <t>Panneau B1</t>
  </si>
  <si>
    <t>170</t>
  </si>
  <si>
    <t>Panneau B 6d</t>
  </si>
  <si>
    <t>173</t>
  </si>
  <si>
    <t>Panneau C 12</t>
  </si>
  <si>
    <t>175</t>
  </si>
  <si>
    <t>Panonceau M 6h</t>
  </si>
  <si>
    <t>179</t>
  </si>
  <si>
    <t>Marquage place de parking PMR</t>
  </si>
  <si>
    <t>180</t>
  </si>
  <si>
    <t>Bande d'éveil de la vigilance en clous bronze ou inox</t>
  </si>
  <si>
    <t>185</t>
  </si>
  <si>
    <t xml:space="preserve">Borne amovible type ARC EN CIEL </t>
  </si>
  <si>
    <t>187</t>
  </si>
  <si>
    <t>Bac à fleurs type ARC EN CIEL 880</t>
  </si>
  <si>
    <t>188</t>
  </si>
  <si>
    <t>Corbeille type ARC EN CIEL</t>
  </si>
  <si>
    <t>ESPACES VERTS</t>
  </si>
  <si>
    <t>191</t>
  </si>
  <si>
    <t>Apport et mise en place de terre vegetale amandée</t>
  </si>
  <si>
    <t>Fourniture et mise en place des végéteaux</t>
  </si>
  <si>
    <t>Fourniture d'arbres en cépées pour bac</t>
  </si>
  <si>
    <t>192</t>
  </si>
  <si>
    <t>Arbre de Judée, Cercis siliquastrum,</t>
  </si>
  <si>
    <t>193</t>
  </si>
  <si>
    <t xml:space="preserve">Néflier du Japon, Eriobotrya japonica  </t>
  </si>
  <si>
    <t>196</t>
  </si>
  <si>
    <t>Lilas des Indes, Lagerstroemia</t>
  </si>
  <si>
    <t>TOTAL ESPACES VERTS</t>
  </si>
  <si>
    <t xml:space="preserve">, TRANCHE FERME AVENUE DE NÎMES : RECAPITULATIF GLOBAL </t>
  </si>
  <si>
    <t>, TRANCHE FERME AVENUE DE NÎMES : TOTAL GLOBAL</t>
  </si>
  <si>
    <t>, TRANCHE FERME AVENUE DE NÎMES</t>
  </si>
  <si>
    <t>ESTIMATION DES TRAVAUX TRANCHE OPTIONNELLE -  QUAI CARNOT</t>
  </si>
  <si>
    <t>101</t>
  </si>
  <si>
    <t>Sur voie communale TRANCHE OPTIONNELLE</t>
  </si>
  <si>
    <t>104</t>
  </si>
  <si>
    <t>Installation de chantier complète TRANCHE OPTIONNELLE</t>
  </si>
  <si>
    <t>107</t>
  </si>
  <si>
    <t>Constat d'huissier TRANCHE OPTIONNELLE</t>
  </si>
  <si>
    <t>111</t>
  </si>
  <si>
    <t>Dossier d'exécution d'aménagements TRANCHE OPTIONNELLE</t>
  </si>
  <si>
    <t>113</t>
  </si>
  <si>
    <t>Dossier des ouvrages executés voirie TRANCHE OPTIONNELLE</t>
  </si>
  <si>
    <t>116</t>
  </si>
  <si>
    <t>Terrassement aux engins mécaniques en terrain de toute nature y/c rocheux TRANCHE OPTIONNELLE</t>
  </si>
  <si>
    <t>119</t>
  </si>
  <si>
    <t>Purge</t>
  </si>
  <si>
    <t>Dalle béton sablé</t>
  </si>
  <si>
    <t>165</t>
  </si>
  <si>
    <t>Dalle en béton clair sablé épaisseur 0.12 cm</t>
  </si>
  <si>
    <t>Dalle béton imprimé</t>
  </si>
  <si>
    <t>166</t>
  </si>
  <si>
    <t>Dalle béton imprimé épaiseur  0.15m</t>
  </si>
  <si>
    <t>167</t>
  </si>
  <si>
    <t>Traitement bouche pores</t>
  </si>
  <si>
    <t>194</t>
  </si>
  <si>
    <t>Grenadier ,Punica granatum</t>
  </si>
  <si>
    <t>195</t>
  </si>
  <si>
    <t>Erable du Japon, Acer palmatum</t>
  </si>
  <si>
    <t xml:space="preserve">, TRANCHE OPTIONNELLE -  QUAI CARNOT : RECAPITULATIF GLOBAL </t>
  </si>
  <si>
    <t>, TRANCHE OPTIONNELLE -  QUAI CARNOT : TOTAL GLOBAL</t>
  </si>
  <si>
    <t>, TRANCHE OPTIONNELLE -  QUAI CARNOT</t>
  </si>
  <si>
    <t>TRANCHE FERME QUARTIER DES AIRES</t>
  </si>
  <si>
    <t xml:space="preserve">rabais commercial (en %) = </t>
  </si>
  <si>
    <t>total remisé</t>
  </si>
  <si>
    <t>TRANCHE FERME AVENUE DE NÎMES</t>
  </si>
  <si>
    <t>TRANCHE OPTIONNELLE -  QUAI CARNOT</t>
  </si>
  <si>
    <t>Total remisé toutes tranches</t>
  </si>
  <si>
    <t>Récapitulatif des tranches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</si>
</sst>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0.00"/>
    <numFmt numFmtId="165" formatCode="#,###,##0.00"/>
    <numFmt numFmtId="166" formatCode="##,##0"/>
  </numFmts>
  <fonts count="21" x14ac:knownFonts="1">
    <font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Tahoma"/>
      <family val="2"/>
    </font>
    <font>
      <b/>
      <sz val="11"/>
      <color rgb="FFFFFFFF"/>
      <name val="Tahoma"/>
      <family val="2"/>
    </font>
    <font>
      <b/>
      <sz val="9"/>
      <color rgb="FF000000"/>
      <name val="Verdana"/>
      <family val="2"/>
    </font>
    <font>
      <b/>
      <sz val="12"/>
      <color rgb="FFFFFFFF"/>
      <name val="Verdana"/>
      <family val="2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9"/>
      <color rgb="FF008000"/>
      <name val="Verdana"/>
      <family val="2"/>
    </font>
    <font>
      <sz val="9"/>
      <color rgb="FFFF0000"/>
      <name val="Verdana"/>
      <family val="2"/>
    </font>
    <font>
      <sz val="8"/>
      <color rgb="FF000000"/>
      <name val="Tahoma"/>
      <family val="2"/>
    </font>
    <font>
      <b/>
      <sz val="8"/>
      <color rgb="FF546A6B"/>
      <name val="Verdana"/>
      <family val="2"/>
    </font>
    <font>
      <b/>
      <sz val="8"/>
      <color rgb="FF000000"/>
      <name val="Tahoma"/>
      <family val="2"/>
    </font>
    <font>
      <i/>
      <sz val="8"/>
      <color rgb="FF000000"/>
      <name val="Tahoma"/>
      <family val="2"/>
    </font>
    <font>
      <sz val="8"/>
      <color rgb="FF2F1700"/>
      <name val="Tahoma"/>
      <family val="2"/>
    </font>
    <font>
      <sz val="8"/>
      <color rgb="FFFFFFFF"/>
      <name val="Tahoma"/>
      <family val="2"/>
    </font>
    <font>
      <sz val="9"/>
      <color rgb="FFFFFFFF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8C8C"/>
        <bgColor indexed="64"/>
      </patternFill>
    </fill>
    <fill>
      <patternFill patternType="solid">
        <fgColor rgb="FF4F6B8E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A4A4A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A7"/>
        <bgColor indexed="64"/>
      </patternFill>
    </fill>
    <fill>
      <patternFill patternType="lightUp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17" fillId="2" borderId="0" xfId="42" applyFont="1" applyFill="1" applyAlignment="1">
      <alignment horizontal="left" vertical="center" wrapText="1"/>
    </xf>
    <xf numFmtId="0" fontId="18" fillId="3" borderId="0" xfId="43" applyFont="1" applyFill="1" applyAlignment="1">
      <alignment horizontal="center" vertical="center" wrapText="1"/>
    </xf>
    <xf numFmtId="0" fontId="18" fillId="3" borderId="1" xfId="43" applyFont="1" applyFill="1" applyBorder="1" applyAlignment="1">
      <alignment horizontal="center" vertical="center" wrapText="1"/>
    </xf>
    <xf numFmtId="0" fontId="12" fillId="4" borderId="5" xfId="13" applyFill="1" applyBorder="1" applyAlignment="1">
      <alignment horizontal="right" vertical="center" wrapText="1"/>
    </xf>
    <xf numFmtId="0" fontId="12" fillId="4" borderId="11" xfId="13" applyFill="1" applyBorder="1" applyAlignment="1">
      <alignment horizontal="center" vertical="center" wrapText="1"/>
    </xf>
    <xf numFmtId="0" fontId="12" fillId="4" borderId="15" xfId="13" applyFill="1" applyBorder="1" applyAlignment="1">
      <alignment horizontal="center" vertical="center" wrapText="1"/>
    </xf>
    <xf numFmtId="0" fontId="6" fillId="5" borderId="16" xfId="4" quotePrefix="1" applyFill="1" applyBorder="1" applyAlignment="1">
      <alignment horizontal="right" vertical="top" wrapText="1"/>
    </xf>
    <xf numFmtId="0" fontId="6" fillId="5" borderId="17" xfId="4" applyFill="1" applyBorder="1" applyAlignment="1">
      <alignment horizontal="left" wrapText="1"/>
    </xf>
    <xf numFmtId="0" fontId="7" fillId="6" borderId="2" xfId="5" quotePrefix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6" borderId="2" xfId="6" quotePrefix="1" applyFill="1" applyBorder="1" applyAlignment="1">
      <alignment horizontal="right" vertical="top" wrapText="1"/>
    </xf>
    <xf numFmtId="0" fontId="5" fillId="6" borderId="2" xfId="7" quotePrefix="1" applyFill="1" applyBorder="1" applyAlignment="1">
      <alignment horizontal="right" vertical="top" wrapText="1"/>
    </xf>
    <xf numFmtId="0" fontId="2" fillId="6" borderId="18" xfId="27" quotePrefix="1" applyFill="1" applyBorder="1" applyAlignment="1">
      <alignment horizontal="right" vertical="top" wrapText="1"/>
    </xf>
    <xf numFmtId="0" fontId="12" fillId="6" borderId="20" xfId="16" applyFill="1" applyBorder="1" applyAlignment="1">
      <alignment horizontal="center" wrapText="1"/>
    </xf>
    <xf numFmtId="164" fontId="12" fillId="6" borderId="20" xfId="17" applyNumberFormat="1" applyFill="1" applyBorder="1" applyAlignment="1">
      <alignment horizontal="center" wrapText="1"/>
    </xf>
    <xf numFmtId="165" fontId="0" fillId="7" borderId="20" xfId="0" applyNumberFormat="1" applyFill="1" applyBorder="1" applyAlignment="1" applyProtection="1">
      <alignment horizontal="center" wrapText="1"/>
      <protection locked="0"/>
    </xf>
    <xf numFmtId="165" fontId="12" fillId="6" borderId="21" xfId="19" applyNumberFormat="1" applyFill="1" applyBorder="1" applyAlignment="1">
      <alignment horizontal="right"/>
    </xf>
    <xf numFmtId="166" fontId="12" fillId="6" borderId="20" xfId="17" applyNumberForma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6" borderId="6" xfId="20" applyFill="1" applyBorder="1" applyAlignment="1">
      <alignment horizontal="left" vertical="top" wrapText="1"/>
    </xf>
    <xf numFmtId="0" fontId="14" fillId="6" borderId="6" xfId="21" applyFill="1" applyBorder="1" applyAlignment="1">
      <alignment horizontal="right" vertical="top" wrapText="1"/>
    </xf>
    <xf numFmtId="165" fontId="14" fillId="6" borderId="23" xfId="24" applyNumberFormat="1" applyFill="1" applyBorder="1" applyAlignment="1">
      <alignment horizontal="right" vertical="top"/>
    </xf>
    <xf numFmtId="0" fontId="0" fillId="0" borderId="24" xfId="0" applyBorder="1" applyAlignment="1">
      <alignment horizontal="center" vertical="center"/>
    </xf>
    <xf numFmtId="0" fontId="6" fillId="5" borderId="25" xfId="4" applyFill="1" applyBorder="1" applyAlignment="1">
      <alignment horizontal="left" wrapText="1"/>
    </xf>
    <xf numFmtId="0" fontId="2" fillId="6" borderId="2" xfId="27" quotePrefix="1" applyFill="1" applyBorder="1" applyAlignment="1">
      <alignment horizontal="right" vertical="top" wrapText="1"/>
    </xf>
    <xf numFmtId="0" fontId="12" fillId="6" borderId="1" xfId="16" applyFill="1" applyBorder="1" applyAlignment="1">
      <alignment horizontal="center" wrapText="1"/>
    </xf>
    <xf numFmtId="164" fontId="12" fillId="6" borderId="1" xfId="17" applyNumberFormat="1" applyFill="1" applyBorder="1" applyAlignment="1">
      <alignment horizontal="center" wrapText="1"/>
    </xf>
    <xf numFmtId="165" fontId="0" fillId="7" borderId="1" xfId="0" applyNumberFormat="1" applyFill="1" applyBorder="1" applyAlignment="1" applyProtection="1">
      <alignment horizontal="center" wrapText="1"/>
      <protection locked="0"/>
    </xf>
    <xf numFmtId="165" fontId="12" fillId="6" borderId="12" xfId="19" applyNumberFormat="1" applyFill="1" applyBorder="1" applyAlignment="1">
      <alignment horizontal="right"/>
    </xf>
    <xf numFmtId="0" fontId="9" fillId="6" borderId="2" xfId="8" quotePrefix="1" applyFill="1" applyBorder="1" applyAlignment="1">
      <alignment horizontal="right"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6" borderId="0" xfId="39" applyFill="1" applyAlignment="1">
      <alignment horizontal="left"/>
    </xf>
    <xf numFmtId="0" fontId="12" fillId="4" borderId="8" xfId="13" applyFill="1" applyBorder="1" applyAlignment="1">
      <alignment horizontal="center" vertical="center" wrapText="1"/>
    </xf>
    <xf numFmtId="0" fontId="12" fillId="6" borderId="2" xfId="28" applyFill="1" applyBorder="1" applyAlignment="1">
      <alignment horizontal="right" vertical="center"/>
    </xf>
    <xf numFmtId="0" fontId="12" fillId="6" borderId="6" xfId="28" applyFill="1" applyBorder="1" applyAlignment="1">
      <alignment horizontal="left" vertical="center" wrapText="1"/>
    </xf>
    <xf numFmtId="165" fontId="12" fillId="6" borderId="1" xfId="32" applyNumberFormat="1" applyFill="1" applyBorder="1" applyAlignment="1">
      <alignment horizontal="right" vertical="center"/>
    </xf>
    <xf numFmtId="165" fontId="12" fillId="6" borderId="12" xfId="32" applyNumberFormat="1" applyFill="1" applyBorder="1" applyAlignment="1">
      <alignment horizontal="right" vertical="center"/>
    </xf>
    <xf numFmtId="0" fontId="12" fillId="6" borderId="28" xfId="28" applyFill="1" applyBorder="1" applyAlignment="1">
      <alignment horizontal="right" vertical="center"/>
    </xf>
    <xf numFmtId="0" fontId="12" fillId="6" borderId="22" xfId="28" applyFill="1" applyBorder="1" applyAlignment="1">
      <alignment horizontal="left" vertical="center" wrapText="1"/>
    </xf>
    <xf numFmtId="165" fontId="12" fillId="6" borderId="29" xfId="32" applyNumberFormat="1" applyFill="1" applyBorder="1" applyAlignment="1">
      <alignment horizontal="right" vertical="center"/>
    </xf>
    <xf numFmtId="165" fontId="12" fillId="6" borderId="30" xfId="32" applyNumberFormat="1" applyFill="1" applyBorder="1" applyAlignment="1">
      <alignment horizontal="right" vertical="center"/>
    </xf>
    <xf numFmtId="0" fontId="14" fillId="6" borderId="4" xfId="29" applyFill="1" applyBorder="1" applyAlignment="1">
      <alignment horizontal="right" vertical="center"/>
    </xf>
    <xf numFmtId="0" fontId="14" fillId="6" borderId="7" xfId="29" applyFill="1" applyBorder="1" applyAlignment="1">
      <alignment horizontal="left" vertical="center" wrapText="1"/>
    </xf>
    <xf numFmtId="165" fontId="14" fillId="6" borderId="10" xfId="33" applyNumberFormat="1" applyFill="1" applyBorder="1" applyAlignment="1">
      <alignment horizontal="right" vertical="center"/>
    </xf>
    <xf numFmtId="165" fontId="12" fillId="6" borderId="10" xfId="37" applyNumberFormat="1" applyFill="1" applyBorder="1" applyAlignment="1">
      <alignment horizontal="right" vertical="center"/>
    </xf>
    <xf numFmtId="165" fontId="14" fillId="6" borderId="14" xfId="38" applyNumberForma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4" borderId="5" xfId="13" applyFill="1" applyBorder="1" applyAlignment="1">
      <alignment horizontal="center" vertical="center" wrapText="1"/>
    </xf>
    <xf numFmtId="0" fontId="14" fillId="6" borderId="3" xfId="29" applyFill="1" applyBorder="1" applyAlignment="1">
      <alignment horizontal="left" vertical="center" wrapText="1"/>
    </xf>
    <xf numFmtId="165" fontId="14" fillId="6" borderId="9" xfId="33" applyNumberFormat="1" applyFill="1" applyBorder="1" applyAlignment="1">
      <alignment horizontal="right"/>
    </xf>
    <xf numFmtId="165" fontId="12" fillId="6" borderId="9" xfId="37" applyNumberFormat="1" applyFill="1" applyBorder="1" applyAlignment="1">
      <alignment horizontal="right"/>
    </xf>
    <xf numFmtId="165" fontId="14" fillId="6" borderId="13" xfId="38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12" fillId="6" borderId="3" xfId="28" applyFill="1" applyBorder="1" applyAlignment="1">
      <alignment horizontal="left" vertical="center" wrapText="1"/>
    </xf>
    <xf numFmtId="0" fontId="15" fillId="6" borderId="2" xfId="34" applyFill="1" applyBorder="1" applyAlignment="1">
      <alignment horizontal="right" vertical="center" wrapText="1"/>
    </xf>
    <xf numFmtId="10" fontId="0" fillId="7" borderId="0" xfId="0" applyNumberFormat="1" applyFill="1" applyAlignment="1" applyProtection="1">
      <alignment horizontal="center" vertical="center"/>
      <protection locked="0"/>
    </xf>
    <xf numFmtId="165" fontId="12" fillId="7" borderId="29" xfId="35" applyNumberFormat="1" applyFill="1" applyBorder="1" applyAlignment="1" applyProtection="1">
      <alignment horizontal="right" vertical="center"/>
      <protection locked="0"/>
    </xf>
    <xf numFmtId="165" fontId="0" fillId="8" borderId="29" xfId="0" applyNumberFormat="1" applyFill="1" applyBorder="1" applyAlignment="1">
      <alignment horizontal="center" vertical="center"/>
    </xf>
    <xf numFmtId="165" fontId="0" fillId="8" borderId="30" xfId="0" applyNumberFormat="1" applyFill="1" applyBorder="1" applyAlignment="1">
      <alignment horizontal="center" vertical="center"/>
    </xf>
    <xf numFmtId="0" fontId="14" fillId="6" borderId="0" xfId="36" applyFill="1" applyAlignment="1">
      <alignment horizontal="right" vertical="center" wrapText="1"/>
    </xf>
    <xf numFmtId="0" fontId="12" fillId="6" borderId="28" xfId="28" applyFill="1" applyBorder="1" applyAlignment="1">
      <alignment horizontal="left" vertical="center" wrapText="1"/>
    </xf>
    <xf numFmtId="165" fontId="14" fillId="6" borderId="10" xfId="33" applyNumberFormat="1" applyFill="1" applyBorder="1" applyAlignment="1">
      <alignment horizontal="right"/>
    </xf>
    <xf numFmtId="165" fontId="12" fillId="6" borderId="10" xfId="37" applyNumberFormat="1" applyFill="1" applyBorder="1" applyAlignment="1">
      <alignment horizontal="right"/>
    </xf>
    <xf numFmtId="165" fontId="14" fillId="6" borderId="14" xfId="38" applyNumberFormat="1" applyFill="1" applyBorder="1" applyAlignment="1">
      <alignment horizontal="right"/>
    </xf>
    <xf numFmtId="0" fontId="12" fillId="4" borderId="8" xfId="13" applyFill="1" applyBorder="1" applyAlignment="1">
      <alignment vertical="center" wrapText="1"/>
    </xf>
    <xf numFmtId="0" fontId="7" fillId="6" borderId="0" xfId="5" applyFill="1" applyAlignment="1">
      <alignment wrapText="1"/>
    </xf>
    <xf numFmtId="0" fontId="8" fillId="6" borderId="0" xfId="6" applyFill="1" applyAlignment="1">
      <alignment wrapText="1"/>
    </xf>
    <xf numFmtId="0" fontId="5" fillId="6" borderId="0" xfId="7" applyFill="1" applyAlignment="1">
      <alignment wrapText="1"/>
    </xf>
    <xf numFmtId="0" fontId="2" fillId="6" borderId="19" xfId="27" applyFill="1" applyBorder="1" applyAlignment="1">
      <alignment wrapText="1"/>
    </xf>
    <xf numFmtId="0" fontId="2" fillId="6" borderId="0" xfId="27" applyFill="1" applyAlignment="1">
      <alignment wrapText="1"/>
    </xf>
    <xf numFmtId="0" fontId="9" fillId="6" borderId="0" xfId="8" applyFill="1" applyAlignment="1">
      <alignment wrapText="1"/>
    </xf>
    <xf numFmtId="0" fontId="0" fillId="0" borderId="0" xfId="0" applyAlignment="1"/>
    <xf numFmtId="0" fontId="20" fillId="6" borderId="4" xfId="29" applyFont="1" applyFill="1" applyBorder="1" applyAlignment="1">
      <alignment horizontal="left" vertical="center" wrapText="1"/>
    </xf>
  </cellXfs>
  <cellStyles count="47">
    <cellStyle name="Description" xfId="1" xr:uid="{99F39043-92F2-474B-8E92-1BB036BAA227}"/>
    <cellStyle name="Désignation : article avec prix exporté sans description" xfId="27" xr:uid="{087B9775-8E5B-4B17-B32D-0C9BE7174ECA}"/>
    <cellStyle name="Désignation : pour un B.P.U. exporté sans les titres" xfId="41" xr:uid="{0F1BC8BD-1A7A-457E-8DF4-32C61A4A3133}"/>
    <cellStyle name="Entête tableau" xfId="13" xr:uid="{C9C2347A-4940-47E0-8B54-C2C0E71FFA3B}"/>
    <cellStyle name="Localisation" xfId="2" xr:uid="{894548F5-00F5-414E-9470-6EB16032C7E8}"/>
    <cellStyle name="Mention prix 'Hors-Taxes'" xfId="42" xr:uid="{DA80B413-BE08-4A63-81D2-8234BE7A5651}"/>
    <cellStyle name="Normal" xfId="0" builtinId="0" customBuiltin="1"/>
    <cellStyle name="Numéro" xfId="14" xr:uid="{2B5F36C1-B241-45E5-9E97-6E91916568DF}"/>
    <cellStyle name="Post-it" xfId="40" xr:uid="{D934BA4B-EBBC-4B7F-975E-22F1DF422B80}"/>
    <cellStyle name="Prix unitaire" xfId="18" xr:uid="{60200594-CAC2-4DDC-B98D-01F0D6A431C3}"/>
    <cellStyle name="Quantité" xfId="17" xr:uid="{46E0BA5E-DCB3-4757-A384-B522149B75DA}"/>
    <cellStyle name="Rabais commercial : intitulé" xfId="34" xr:uid="{1260CB05-5FD2-475F-81F6-FCB5C26444E2}"/>
    <cellStyle name="Rabais commercial : montant" xfId="35" xr:uid="{DFA2D7ED-CE15-4733-BEE7-F70D87452F56}"/>
    <cellStyle name="Rabais commercial : titre 'total remisé'" xfId="36" xr:uid="{566D9612-2C55-4A06-8A68-B589EC225DF3}"/>
    <cellStyle name="T.A.O. : prix anormalement bas" xfId="30" xr:uid="{75943524-957F-48BE-99F2-C2B9DA7ACAC7}"/>
    <cellStyle name="T.A.O. : prix anormalement haut" xfId="31" xr:uid="{931A2A0B-D593-4205-AC10-1917C9AECC0C}"/>
    <cellStyle name="T.A.O. : prix maximum" xfId="12" xr:uid="{897C8AAE-F9A9-49AB-A4D8-BAE25E50BFD8}"/>
    <cellStyle name="T.A.O. : prix minimum" xfId="11" xr:uid="{E7B3CCF8-09E6-4DD7-9510-7E2E027E9456}"/>
    <cellStyle name="Tableau 'entête', style n°1" xfId="43" xr:uid="{1B27A698-8D59-40B6-8172-67100E077408}"/>
    <cellStyle name="Tableau 'entête', style n°2" xfId="44" xr:uid="{5472B316-BE06-4C31-9DCD-199FD14E1674}"/>
    <cellStyle name="Tableau 'entête', style n°3" xfId="45" xr:uid="{172128DC-5087-4B5E-966F-14B7D8FCD19B}"/>
    <cellStyle name="Tableau 'entête', style n°4" xfId="46" xr:uid="{D32259B7-0FCC-42ED-937D-3EAD7F7B258F}"/>
    <cellStyle name="Tableau récapitulatif: désignation article" xfId="28" xr:uid="{BB1263C3-132D-41B3-8BBF-C6CDD0F0D329}"/>
    <cellStyle name="Tableau récapitulatif: intitulé du tableau" xfId="39" xr:uid="{C946796C-10BD-4303-BB47-9940D7B27276}"/>
    <cellStyle name="Tableau récapitulatif: montant article" xfId="32" xr:uid="{4E432150-E91F-4A62-A57D-B5E0A38534BF}"/>
    <cellStyle name="Tableau récapitulatif: montant total H.T." xfId="33" xr:uid="{81A3C0CA-7FD8-4608-85E3-15AA2430F5A5}"/>
    <cellStyle name="Tableau récapitulatif: montant total T.T.C." xfId="38" xr:uid="{12475EFE-D797-4123-89DA-FB73FCD08F9D}"/>
    <cellStyle name="Tableau récapitulatif: montant total T.V.A" xfId="37" xr:uid="{33CFA4C0-CDDB-4C8C-9026-17BE41203381}"/>
    <cellStyle name="Tableau récapitulatif: titre 'total...'" xfId="29" xr:uid="{AEA55113-64E4-4803-AC69-9CCE9BBF5950}"/>
    <cellStyle name="Titre 1" xfId="4" xr:uid="{E8FB1BDF-75CC-4568-B30A-FD9615AE5002}"/>
    <cellStyle name="Titre 2" xfId="5" xr:uid="{BC817FBE-0E51-4D95-AF38-CFBA8868C4A8}"/>
    <cellStyle name="Titre 3" xfId="6" xr:uid="{E1F2A618-AA7A-4525-8C5E-A32663A824D1}"/>
    <cellStyle name="Titre 4" xfId="7" xr:uid="{336BE613-B7DB-40FA-8EAC-963ABF4A0617}"/>
    <cellStyle name="Titre 5" xfId="8" xr:uid="{07C5CB56-33CF-45A9-9150-ABAA065387B9}"/>
    <cellStyle name="Titre 6" xfId="9" xr:uid="{F20F6130-6E4F-4CC1-845B-2377089DBE0C}"/>
    <cellStyle name="Titre 7" xfId="10" xr:uid="{D55B5A87-0088-4AA6-B65E-0CBEC00E7148}"/>
    <cellStyle name="Titre 'Tranche'" xfId="3" xr:uid="{AB631261-4930-4DC4-A41E-2030A3B8EDCA}"/>
    <cellStyle name="Total : montant H.T" xfId="24" xr:uid="{BE2CC54D-7FF1-47D5-8B6B-DEA21D673486}"/>
    <cellStyle name="Total : montant T.T.C." xfId="26" xr:uid="{62421766-E002-4655-B88A-4C18ACDB0130}"/>
    <cellStyle name="Total : montant T.V.A." xfId="25" xr:uid="{52D59412-5D8A-4DF8-9F85-EEDCD28369BA}"/>
    <cellStyle name="Total : titre 'H.T.'" xfId="21" xr:uid="{9982009F-D363-4F51-986A-85E1AEB05F12}"/>
    <cellStyle name="Total : titre 'T.T.C.'" xfId="23" xr:uid="{7F3CB8E2-1496-428D-B64E-5B3A18FD805A}"/>
    <cellStyle name="Total : titre 'T.V.A.'" xfId="22" xr:uid="{1CA324C8-DAC1-42E5-916D-FFBC965CE8A1}"/>
    <cellStyle name="Total : titre 'total...'" xfId="20" xr:uid="{7FB46DBD-AB48-4E6E-8811-7B7B9E42C27B}"/>
    <cellStyle name="Total article" xfId="19" xr:uid="{C6280890-6765-48A4-80CB-B3F3424FB396}"/>
    <cellStyle name="Unité" xfId="16" xr:uid="{439810AE-2107-4DB2-9D42-ABA67E82B1E7}"/>
    <cellStyle name="Unité (en lettres pour B.P.U.)" xfId="15" xr:uid="{F1250E22-41A0-45F2-BFEA-5107490E7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C39E-A9FD-4F2E-BF25-85AAB7BCF4D7}">
  <dimension ref="A1:F418"/>
  <sheetViews>
    <sheetView showGridLines="0" tabSelected="1" view="pageBreakPreview" topLeftCell="A277" zoomScale="145" zoomScaleNormal="100" zoomScaleSheetLayoutView="145" workbookViewId="0">
      <selection activeCell="D290" sqref="D290"/>
    </sheetView>
  </sheetViews>
  <sheetFormatPr baseColWidth="10" defaultRowHeight="11.25" x14ac:dyDescent="0.15"/>
  <cols>
    <col min="1" max="1" width="7.375" customWidth="1"/>
    <col min="2" max="2" width="38.875" style="80" customWidth="1"/>
    <col min="3" max="3" width="7.375" customWidth="1"/>
    <col min="4" max="5" width="9.625" customWidth="1"/>
    <col min="6" max="6" width="14.25" customWidth="1"/>
  </cols>
  <sheetData>
    <row r="1" spans="1:6" ht="15" customHeight="1" x14ac:dyDescent="0.15">
      <c r="A1" s="1" t="s">
        <v>0</v>
      </c>
      <c r="B1" s="1"/>
      <c r="C1" s="1"/>
      <c r="D1" s="1"/>
      <c r="E1" s="1"/>
      <c r="F1" s="1"/>
    </row>
    <row r="3" spans="1:6" ht="43.5" customHeight="1" thickBot="1" x14ac:dyDescent="0.2">
      <c r="A3" s="2" t="s">
        <v>1</v>
      </c>
      <c r="B3" s="2"/>
      <c r="C3" s="2"/>
      <c r="D3" s="2"/>
      <c r="E3" s="3" t="s">
        <v>2</v>
      </c>
      <c r="F3" s="3"/>
    </row>
    <row r="4" spans="1:6" x14ac:dyDescent="0.15">
      <c r="A4" s="4" t="s">
        <v>3</v>
      </c>
      <c r="B4" s="73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spans="1:6" ht="15" x14ac:dyDescent="0.2">
      <c r="A5" s="7" t="s">
        <v>9</v>
      </c>
      <c r="B5" s="8" t="s">
        <v>10</v>
      </c>
      <c r="C5" s="8"/>
      <c r="D5" s="8"/>
      <c r="E5" s="8"/>
      <c r="F5" s="8"/>
    </row>
    <row r="6" spans="1:6" ht="14.25" x14ac:dyDescent="0.2">
      <c r="A6" s="9" t="s">
        <v>9</v>
      </c>
      <c r="B6" s="74" t="s">
        <v>11</v>
      </c>
      <c r="C6" s="10"/>
      <c r="D6" s="10"/>
      <c r="E6" s="10"/>
      <c r="F6" s="11"/>
    </row>
    <row r="7" spans="1:6" ht="12.75" x14ac:dyDescent="0.2">
      <c r="A7" s="12" t="s">
        <v>9</v>
      </c>
      <c r="B7" s="75" t="s">
        <v>12</v>
      </c>
      <c r="C7" s="10"/>
      <c r="D7" s="10"/>
      <c r="E7" s="10"/>
      <c r="F7" s="11"/>
    </row>
    <row r="8" spans="1:6" x14ac:dyDescent="0.15">
      <c r="A8" s="13" t="s">
        <v>9</v>
      </c>
      <c r="B8" s="76" t="s">
        <v>13</v>
      </c>
      <c r="C8" s="10"/>
      <c r="D8" s="10"/>
      <c r="E8" s="10"/>
      <c r="F8" s="11"/>
    </row>
    <row r="9" spans="1:6" x14ac:dyDescent="0.15">
      <c r="A9" s="14" t="s">
        <v>14</v>
      </c>
      <c r="B9" s="77" t="s">
        <v>15</v>
      </c>
      <c r="C9" s="15" t="s">
        <v>16</v>
      </c>
      <c r="D9" s="16">
        <v>1</v>
      </c>
      <c r="E9" s="17" t="s">
        <v>17</v>
      </c>
      <c r="F9" s="18" t="e">
        <f>ROUND(D9*E9,2)</f>
        <v>#VALUE!</v>
      </c>
    </row>
    <row r="10" spans="1:6" x14ac:dyDescent="0.15">
      <c r="A10" s="14" t="s">
        <v>18</v>
      </c>
      <c r="B10" s="77" t="s">
        <v>19</v>
      </c>
      <c r="C10" s="15" t="s">
        <v>20</v>
      </c>
      <c r="D10" s="19">
        <v>10</v>
      </c>
      <c r="E10" s="17" t="s">
        <v>17</v>
      </c>
      <c r="F10" s="18" t="e">
        <f>ROUND(D10*E10,2)</f>
        <v>#VALUE!</v>
      </c>
    </row>
    <row r="11" spans="1:6" x14ac:dyDescent="0.15">
      <c r="A11" s="13" t="s">
        <v>9</v>
      </c>
      <c r="B11" s="76" t="s">
        <v>21</v>
      </c>
      <c r="C11" s="10"/>
      <c r="D11" s="10"/>
      <c r="E11" s="10"/>
      <c r="F11" s="11"/>
    </row>
    <row r="12" spans="1:6" x14ac:dyDescent="0.15">
      <c r="A12" s="14" t="s">
        <v>22</v>
      </c>
      <c r="B12" s="77" t="s">
        <v>23</v>
      </c>
      <c r="C12" s="15" t="s">
        <v>16</v>
      </c>
      <c r="D12" s="16">
        <v>0.5</v>
      </c>
      <c r="E12" s="17" t="s">
        <v>17</v>
      </c>
      <c r="F12" s="18" t="e">
        <f>ROUND(D12*E12,2)</f>
        <v>#VALUE!</v>
      </c>
    </row>
    <row r="13" spans="1:6" x14ac:dyDescent="0.15">
      <c r="A13" s="14" t="s">
        <v>24</v>
      </c>
      <c r="B13" s="77" t="s">
        <v>25</v>
      </c>
      <c r="C13" s="15" t="s">
        <v>26</v>
      </c>
      <c r="D13" s="16">
        <v>3</v>
      </c>
      <c r="E13" s="17" t="s">
        <v>17</v>
      </c>
      <c r="F13" s="18" t="e">
        <f>ROUND(D13*E13,2)</f>
        <v>#VALUE!</v>
      </c>
    </row>
    <row r="14" spans="1:6" x14ac:dyDescent="0.15">
      <c r="A14" s="14" t="s">
        <v>27</v>
      </c>
      <c r="B14" s="77" t="s">
        <v>28</v>
      </c>
      <c r="C14" s="15" t="s">
        <v>16</v>
      </c>
      <c r="D14" s="16">
        <v>0.5</v>
      </c>
      <c r="E14" s="17" t="s">
        <v>17</v>
      </c>
      <c r="F14" s="18" t="e">
        <f>ROUND(D14*E14,2)</f>
        <v>#VALUE!</v>
      </c>
    </row>
    <row r="15" spans="1:6" x14ac:dyDescent="0.15">
      <c r="A15" s="14" t="s">
        <v>29</v>
      </c>
      <c r="B15" s="77" t="s">
        <v>30</v>
      </c>
      <c r="C15" s="15" t="s">
        <v>31</v>
      </c>
      <c r="D15" s="16">
        <v>5</v>
      </c>
      <c r="E15" s="17" t="s">
        <v>17</v>
      </c>
      <c r="F15" s="18" t="e">
        <f>ROUND(D15*E15,2)</f>
        <v>#VALUE!</v>
      </c>
    </row>
    <row r="16" spans="1:6" x14ac:dyDescent="0.15">
      <c r="A16" s="14" t="s">
        <v>32</v>
      </c>
      <c r="B16" s="77" t="s">
        <v>33</v>
      </c>
      <c r="C16" s="15" t="s">
        <v>16</v>
      </c>
      <c r="D16" s="16">
        <v>1</v>
      </c>
      <c r="E16" s="17" t="s">
        <v>17</v>
      </c>
      <c r="F16" s="18" t="e">
        <f>ROUND(D16*E16,2)</f>
        <v>#VALUE!</v>
      </c>
    </row>
    <row r="17" spans="1:6" ht="12.75" x14ac:dyDescent="0.2">
      <c r="A17" s="12" t="s">
        <v>9</v>
      </c>
      <c r="B17" s="75" t="s">
        <v>34</v>
      </c>
      <c r="C17" s="10"/>
      <c r="D17" s="10"/>
      <c r="E17" s="10"/>
      <c r="F17" s="11"/>
    </row>
    <row r="18" spans="1:6" x14ac:dyDescent="0.15">
      <c r="A18" s="13" t="s">
        <v>9</v>
      </c>
      <c r="B18" s="76" t="s">
        <v>35</v>
      </c>
      <c r="C18" s="10"/>
      <c r="D18" s="10"/>
      <c r="E18" s="10"/>
      <c r="F18" s="11"/>
    </row>
    <row r="19" spans="1:6" ht="21" x14ac:dyDescent="0.15">
      <c r="A19" s="14" t="s">
        <v>36</v>
      </c>
      <c r="B19" s="77" t="s">
        <v>37</v>
      </c>
      <c r="C19" s="15" t="s">
        <v>16</v>
      </c>
      <c r="D19" s="16">
        <v>0.5</v>
      </c>
      <c r="E19" s="17" t="s">
        <v>17</v>
      </c>
      <c r="F19" s="18" t="e">
        <f>ROUND(D19*E19,2)</f>
        <v>#VALUE!</v>
      </c>
    </row>
    <row r="20" spans="1:6" ht="21" x14ac:dyDescent="0.15">
      <c r="A20" s="14" t="s">
        <v>38</v>
      </c>
      <c r="B20" s="77" t="s">
        <v>39</v>
      </c>
      <c r="C20" s="15" t="s">
        <v>16</v>
      </c>
      <c r="D20" s="16">
        <v>0.5</v>
      </c>
      <c r="E20" s="17" t="s">
        <v>17</v>
      </c>
      <c r="F20" s="18" t="e">
        <f>ROUND(D20*E20,2)</f>
        <v>#VALUE!</v>
      </c>
    </row>
    <row r="21" spans="1:6" x14ac:dyDescent="0.15">
      <c r="A21" s="21"/>
      <c r="B21" s="22" t="s">
        <v>40</v>
      </c>
      <c r="C21" s="22"/>
      <c r="D21" s="22"/>
      <c r="E21" s="23" t="s">
        <v>41</v>
      </c>
      <c r="F21" s="24" t="e">
        <f>F9+F10+F12+F13+F14+F15+F16+F19+F20</f>
        <v>#VALUE!</v>
      </c>
    </row>
    <row r="22" spans="1:6" x14ac:dyDescent="0.15">
      <c r="A22" s="20"/>
      <c r="B22" s="25"/>
      <c r="C22" s="25"/>
      <c r="D22" s="25"/>
      <c r="E22" s="25"/>
      <c r="F22" s="25"/>
    </row>
    <row r="23" spans="1:6" ht="15" x14ac:dyDescent="0.2">
      <c r="A23" s="7" t="s">
        <v>9</v>
      </c>
      <c r="B23" s="26" t="s">
        <v>42</v>
      </c>
      <c r="C23" s="26"/>
      <c r="D23" s="26"/>
      <c r="E23" s="26"/>
      <c r="F23" s="26"/>
    </row>
    <row r="24" spans="1:6" ht="28.5" x14ac:dyDescent="0.2">
      <c r="A24" s="9" t="s">
        <v>9</v>
      </c>
      <c r="B24" s="74" t="s">
        <v>43</v>
      </c>
      <c r="C24" s="10"/>
      <c r="D24" s="10"/>
      <c r="E24" s="10"/>
      <c r="F24" s="11"/>
    </row>
    <row r="25" spans="1:6" ht="25.5" x14ac:dyDescent="0.2">
      <c r="A25" s="12" t="s">
        <v>9</v>
      </c>
      <c r="B25" s="75" t="s">
        <v>44</v>
      </c>
      <c r="C25" s="10"/>
      <c r="D25" s="10"/>
      <c r="E25" s="10"/>
      <c r="F25" s="11"/>
    </row>
    <row r="26" spans="1:6" ht="22.5" x14ac:dyDescent="0.15">
      <c r="A26" s="13" t="s">
        <v>9</v>
      </c>
      <c r="B26" s="76" t="s">
        <v>45</v>
      </c>
      <c r="C26" s="10"/>
      <c r="D26" s="10"/>
      <c r="E26" s="10"/>
      <c r="F26" s="11"/>
    </row>
    <row r="27" spans="1:6" x14ac:dyDescent="0.15">
      <c r="A27" s="14" t="s">
        <v>46</v>
      </c>
      <c r="B27" s="77" t="s">
        <v>47</v>
      </c>
      <c r="C27" s="15" t="s">
        <v>26</v>
      </c>
      <c r="D27" s="16">
        <v>2805</v>
      </c>
      <c r="E27" s="17" t="s">
        <v>17</v>
      </c>
      <c r="F27" s="18" t="e">
        <f>ROUND(D27*E27,2)</f>
        <v>#VALUE!</v>
      </c>
    </row>
    <row r="28" spans="1:6" x14ac:dyDescent="0.15">
      <c r="A28" s="13" t="s">
        <v>9</v>
      </c>
      <c r="B28" s="76" t="s">
        <v>48</v>
      </c>
      <c r="C28" s="10"/>
      <c r="D28" s="10"/>
      <c r="E28" s="10"/>
      <c r="F28" s="11"/>
    </row>
    <row r="29" spans="1:6" ht="21" x14ac:dyDescent="0.15">
      <c r="A29" s="14" t="s">
        <v>49</v>
      </c>
      <c r="B29" s="77" t="s">
        <v>50</v>
      </c>
      <c r="C29" s="15" t="s">
        <v>31</v>
      </c>
      <c r="D29" s="16">
        <v>1330</v>
      </c>
      <c r="E29" s="17" t="s">
        <v>17</v>
      </c>
      <c r="F29" s="18" t="e">
        <f>ROUND(D29*E29,2)</f>
        <v>#VALUE!</v>
      </c>
    </row>
    <row r="30" spans="1:6" x14ac:dyDescent="0.15">
      <c r="A30" s="14" t="s">
        <v>51</v>
      </c>
      <c r="B30" s="77" t="s">
        <v>52</v>
      </c>
      <c r="C30" s="15" t="s">
        <v>26</v>
      </c>
      <c r="D30" s="16">
        <v>2805</v>
      </c>
      <c r="E30" s="17" t="s">
        <v>17</v>
      </c>
      <c r="F30" s="18" t="e">
        <f>ROUND(D30*E30,2)</f>
        <v>#VALUE!</v>
      </c>
    </row>
    <row r="31" spans="1:6" x14ac:dyDescent="0.15">
      <c r="A31" s="14" t="s">
        <v>53</v>
      </c>
      <c r="B31" s="77" t="s">
        <v>54</v>
      </c>
      <c r="C31" s="15" t="s">
        <v>31</v>
      </c>
      <c r="D31" s="16">
        <v>1330</v>
      </c>
      <c r="E31" s="17" t="s">
        <v>17</v>
      </c>
      <c r="F31" s="18" t="e">
        <f>ROUND(D31*E31,2)</f>
        <v>#VALUE!</v>
      </c>
    </row>
    <row r="32" spans="1:6" x14ac:dyDescent="0.15">
      <c r="A32" s="14" t="s">
        <v>55</v>
      </c>
      <c r="B32" s="77" t="s">
        <v>56</v>
      </c>
      <c r="C32" s="15" t="s">
        <v>26</v>
      </c>
      <c r="D32" s="16">
        <v>3400</v>
      </c>
      <c r="E32" s="17" t="s">
        <v>17</v>
      </c>
      <c r="F32" s="18" t="e">
        <f>ROUND(D32*E32,2)</f>
        <v>#VALUE!</v>
      </c>
    </row>
    <row r="33" spans="1:6" ht="12.75" x14ac:dyDescent="0.2">
      <c r="A33" s="12" t="s">
        <v>9</v>
      </c>
      <c r="B33" s="75" t="s">
        <v>57</v>
      </c>
      <c r="C33" s="10"/>
      <c r="D33" s="10"/>
      <c r="E33" s="10"/>
      <c r="F33" s="11"/>
    </row>
    <row r="34" spans="1:6" ht="22.5" x14ac:dyDescent="0.15">
      <c r="A34" s="13" t="s">
        <v>9</v>
      </c>
      <c r="B34" s="76" t="s">
        <v>58</v>
      </c>
      <c r="C34" s="10"/>
      <c r="D34" s="10"/>
      <c r="E34" s="10"/>
      <c r="F34" s="11"/>
    </row>
    <row r="35" spans="1:6" x14ac:dyDescent="0.15">
      <c r="A35" s="27" t="s">
        <v>59</v>
      </c>
      <c r="B35" s="78" t="s">
        <v>60</v>
      </c>
      <c r="C35" s="28" t="s">
        <v>31</v>
      </c>
      <c r="D35" s="29">
        <v>850</v>
      </c>
      <c r="E35" s="30" t="s">
        <v>17</v>
      </c>
      <c r="F35" s="31" t="e">
        <f>ROUND(D35*E35,2)</f>
        <v>#VALUE!</v>
      </c>
    </row>
    <row r="36" spans="1:6" x14ac:dyDescent="0.15">
      <c r="A36" s="21"/>
      <c r="B36" s="22" t="s">
        <v>61</v>
      </c>
      <c r="C36" s="22"/>
      <c r="D36" s="22"/>
      <c r="E36" s="23" t="s">
        <v>41</v>
      </c>
      <c r="F36" s="24" t="e">
        <f>F27+F29+F30+F31+F32+F35</f>
        <v>#VALUE!</v>
      </c>
    </row>
    <row r="37" spans="1:6" x14ac:dyDescent="0.15">
      <c r="A37" s="20"/>
      <c r="B37" s="25"/>
      <c r="C37" s="25"/>
      <c r="D37" s="25"/>
      <c r="E37" s="25"/>
      <c r="F37" s="25"/>
    </row>
    <row r="38" spans="1:6" ht="15" x14ac:dyDescent="0.2">
      <c r="A38" s="7" t="s">
        <v>9</v>
      </c>
      <c r="B38" s="26" t="s">
        <v>62</v>
      </c>
      <c r="C38" s="26"/>
      <c r="D38" s="26"/>
      <c r="E38" s="26"/>
      <c r="F38" s="26"/>
    </row>
    <row r="39" spans="1:6" ht="14.25" x14ac:dyDescent="0.2">
      <c r="A39" s="9" t="s">
        <v>9</v>
      </c>
      <c r="B39" s="74" t="s">
        <v>11</v>
      </c>
      <c r="C39" s="10"/>
      <c r="D39" s="10"/>
      <c r="E39" s="10"/>
      <c r="F39" s="11"/>
    </row>
    <row r="40" spans="1:6" ht="12.75" x14ac:dyDescent="0.2">
      <c r="A40" s="12" t="s">
        <v>9</v>
      </c>
      <c r="B40" s="75" t="s">
        <v>63</v>
      </c>
      <c r="C40" s="10"/>
      <c r="D40" s="10"/>
      <c r="E40" s="10"/>
      <c r="F40" s="11"/>
    </row>
    <row r="41" spans="1:6" ht="22.5" x14ac:dyDescent="0.15">
      <c r="A41" s="13" t="s">
        <v>9</v>
      </c>
      <c r="B41" s="76" t="s">
        <v>64</v>
      </c>
      <c r="C41" s="10"/>
      <c r="D41" s="10"/>
      <c r="E41" s="10"/>
      <c r="F41" s="11"/>
    </row>
    <row r="42" spans="1:6" x14ac:dyDescent="0.15">
      <c r="A42" s="14" t="s">
        <v>65</v>
      </c>
      <c r="B42" s="77" t="s">
        <v>66</v>
      </c>
      <c r="C42" s="15" t="s">
        <v>67</v>
      </c>
      <c r="D42" s="16">
        <v>10</v>
      </c>
      <c r="E42" s="17" t="s">
        <v>17</v>
      </c>
      <c r="F42" s="18" t="e">
        <f>ROUND(D42*E42,2)</f>
        <v>#VALUE!</v>
      </c>
    </row>
    <row r="43" spans="1:6" x14ac:dyDescent="0.15">
      <c r="A43" s="14" t="s">
        <v>68</v>
      </c>
      <c r="B43" s="77" t="s">
        <v>69</v>
      </c>
      <c r="C43" s="15" t="s">
        <v>67</v>
      </c>
      <c r="D43" s="16">
        <v>100</v>
      </c>
      <c r="E43" s="17" t="s">
        <v>17</v>
      </c>
      <c r="F43" s="18" t="e">
        <f>ROUND(D43*E43,2)</f>
        <v>#VALUE!</v>
      </c>
    </row>
    <row r="44" spans="1:6" x14ac:dyDescent="0.15">
      <c r="A44" s="13" t="s">
        <v>9</v>
      </c>
      <c r="B44" s="76" t="s">
        <v>70</v>
      </c>
      <c r="C44" s="10"/>
      <c r="D44" s="10"/>
      <c r="E44" s="10"/>
      <c r="F44" s="11"/>
    </row>
    <row r="45" spans="1:6" x14ac:dyDescent="0.15">
      <c r="A45" s="14" t="s">
        <v>71</v>
      </c>
      <c r="B45" s="77" t="s">
        <v>72</v>
      </c>
      <c r="C45" s="15" t="s">
        <v>73</v>
      </c>
      <c r="D45" s="16">
        <v>200</v>
      </c>
      <c r="E45" s="17" t="s">
        <v>17</v>
      </c>
      <c r="F45" s="18" t="e">
        <f>ROUND(D45*E45,2)</f>
        <v>#VALUE!</v>
      </c>
    </row>
    <row r="46" spans="1:6" ht="22.5" x14ac:dyDescent="0.15">
      <c r="A46" s="13" t="s">
        <v>9</v>
      </c>
      <c r="B46" s="76" t="s">
        <v>74</v>
      </c>
      <c r="C46" s="10"/>
      <c r="D46" s="10"/>
      <c r="E46" s="10"/>
      <c r="F46" s="11"/>
    </row>
    <row r="47" spans="1:6" x14ac:dyDescent="0.15">
      <c r="A47" s="14" t="s">
        <v>75</v>
      </c>
      <c r="B47" s="77" t="s">
        <v>76</v>
      </c>
      <c r="C47" s="15" t="s">
        <v>67</v>
      </c>
      <c r="D47" s="16">
        <v>100</v>
      </c>
      <c r="E47" s="17" t="s">
        <v>17</v>
      </c>
      <c r="F47" s="18" t="e">
        <f>ROUND(D47*E47,2)</f>
        <v>#VALUE!</v>
      </c>
    </row>
    <row r="48" spans="1:6" x14ac:dyDescent="0.15">
      <c r="A48" s="14" t="s">
        <v>77</v>
      </c>
      <c r="B48" s="77" t="s">
        <v>78</v>
      </c>
      <c r="C48" s="15" t="s">
        <v>31</v>
      </c>
      <c r="D48" s="16">
        <v>117</v>
      </c>
      <c r="E48" s="17" t="s">
        <v>17</v>
      </c>
      <c r="F48" s="18" t="e">
        <f>ROUND(D48*E48,2)</f>
        <v>#VALUE!</v>
      </c>
    </row>
    <row r="49" spans="1:6" ht="12.75" x14ac:dyDescent="0.2">
      <c r="A49" s="12" t="s">
        <v>9</v>
      </c>
      <c r="B49" s="75" t="s">
        <v>79</v>
      </c>
      <c r="C49" s="10"/>
      <c r="D49" s="10"/>
      <c r="E49" s="10"/>
      <c r="F49" s="11"/>
    </row>
    <row r="50" spans="1:6" x14ac:dyDescent="0.15">
      <c r="A50" s="13" t="s">
        <v>9</v>
      </c>
      <c r="B50" s="76" t="s">
        <v>80</v>
      </c>
      <c r="C50" s="10"/>
      <c r="D50" s="10"/>
      <c r="E50" s="10"/>
      <c r="F50" s="11"/>
    </row>
    <row r="51" spans="1:6" x14ac:dyDescent="0.15">
      <c r="A51" s="14" t="s">
        <v>81</v>
      </c>
      <c r="B51" s="77" t="s">
        <v>82</v>
      </c>
      <c r="C51" s="15" t="s">
        <v>31</v>
      </c>
      <c r="D51" s="16">
        <v>45</v>
      </c>
      <c r="E51" s="17" t="s">
        <v>17</v>
      </c>
      <c r="F51" s="18" t="e">
        <f>ROUND(D51*E51,2)</f>
        <v>#VALUE!</v>
      </c>
    </row>
    <row r="52" spans="1:6" x14ac:dyDescent="0.15">
      <c r="A52" s="14" t="s">
        <v>83</v>
      </c>
      <c r="B52" s="77" t="s">
        <v>84</v>
      </c>
      <c r="C52" s="15" t="s">
        <v>31</v>
      </c>
      <c r="D52" s="16">
        <v>55</v>
      </c>
      <c r="E52" s="17" t="s">
        <v>17</v>
      </c>
      <c r="F52" s="18" t="e">
        <f>ROUND(D52*E52,2)</f>
        <v>#VALUE!</v>
      </c>
    </row>
    <row r="53" spans="1:6" x14ac:dyDescent="0.15">
      <c r="A53" s="14" t="s">
        <v>85</v>
      </c>
      <c r="B53" s="77" t="s">
        <v>86</v>
      </c>
      <c r="C53" s="15" t="s">
        <v>31</v>
      </c>
      <c r="D53" s="16">
        <v>42</v>
      </c>
      <c r="E53" s="17" t="s">
        <v>17</v>
      </c>
      <c r="F53" s="18" t="e">
        <f>ROUND(D53*E53,2)</f>
        <v>#VALUE!</v>
      </c>
    </row>
    <row r="54" spans="1:6" x14ac:dyDescent="0.15">
      <c r="A54" s="14" t="s">
        <v>87</v>
      </c>
      <c r="B54" s="77" t="s">
        <v>88</v>
      </c>
      <c r="C54" s="15" t="s">
        <v>89</v>
      </c>
      <c r="D54" s="16">
        <v>5</v>
      </c>
      <c r="E54" s="17" t="s">
        <v>17</v>
      </c>
      <c r="F54" s="18" t="e">
        <f>ROUND(D54*E54,2)</f>
        <v>#VALUE!</v>
      </c>
    </row>
    <row r="55" spans="1:6" ht="14.25" x14ac:dyDescent="0.2">
      <c r="A55" s="9" t="s">
        <v>9</v>
      </c>
      <c r="B55" s="74" t="s">
        <v>90</v>
      </c>
      <c r="C55" s="10"/>
      <c r="D55" s="10"/>
      <c r="E55" s="10"/>
      <c r="F55" s="11"/>
    </row>
    <row r="56" spans="1:6" ht="12.75" x14ac:dyDescent="0.2">
      <c r="A56" s="12" t="s">
        <v>9</v>
      </c>
      <c r="B56" s="75" t="s">
        <v>91</v>
      </c>
      <c r="C56" s="10"/>
      <c r="D56" s="10"/>
      <c r="E56" s="10"/>
      <c r="F56" s="11"/>
    </row>
    <row r="57" spans="1:6" ht="22.5" x14ac:dyDescent="0.15">
      <c r="A57" s="13" t="s">
        <v>9</v>
      </c>
      <c r="B57" s="76" t="s">
        <v>92</v>
      </c>
      <c r="C57" s="10"/>
      <c r="D57" s="10"/>
      <c r="E57" s="10"/>
      <c r="F57" s="11"/>
    </row>
    <row r="58" spans="1:6" x14ac:dyDescent="0.15">
      <c r="A58" s="14" t="s">
        <v>93</v>
      </c>
      <c r="B58" s="77" t="s">
        <v>94</v>
      </c>
      <c r="C58" s="15" t="s">
        <v>67</v>
      </c>
      <c r="D58" s="16">
        <v>10</v>
      </c>
      <c r="E58" s="17" t="s">
        <v>17</v>
      </c>
      <c r="F58" s="18" t="e">
        <f>ROUND(D58*E58,2)</f>
        <v>#VALUE!</v>
      </c>
    </row>
    <row r="59" spans="1:6" x14ac:dyDescent="0.15">
      <c r="A59" s="14" t="s">
        <v>95</v>
      </c>
      <c r="B59" s="77" t="s">
        <v>96</v>
      </c>
      <c r="C59" s="15" t="s">
        <v>67</v>
      </c>
      <c r="D59" s="16">
        <v>100</v>
      </c>
      <c r="E59" s="17" t="s">
        <v>17</v>
      </c>
      <c r="F59" s="18" t="e">
        <f>ROUND(D59*E59,2)</f>
        <v>#VALUE!</v>
      </c>
    </row>
    <row r="60" spans="1:6" ht="12.75" x14ac:dyDescent="0.2">
      <c r="A60" s="12" t="s">
        <v>9</v>
      </c>
      <c r="B60" s="75" t="s">
        <v>97</v>
      </c>
      <c r="C60" s="10"/>
      <c r="D60" s="10"/>
      <c r="E60" s="10"/>
      <c r="F60" s="11"/>
    </row>
    <row r="61" spans="1:6" x14ac:dyDescent="0.15">
      <c r="A61" s="13" t="s">
        <v>9</v>
      </c>
      <c r="B61" s="76" t="s">
        <v>98</v>
      </c>
      <c r="C61" s="10"/>
      <c r="D61" s="10"/>
      <c r="E61" s="10"/>
      <c r="F61" s="11"/>
    </row>
    <row r="62" spans="1:6" x14ac:dyDescent="0.15">
      <c r="A62" s="14" t="s">
        <v>99</v>
      </c>
      <c r="B62" s="77" t="s">
        <v>100</v>
      </c>
      <c r="C62" s="15" t="s">
        <v>89</v>
      </c>
      <c r="D62" s="16">
        <v>3</v>
      </c>
      <c r="E62" s="17" t="s">
        <v>17</v>
      </c>
      <c r="F62" s="18" t="e">
        <f>ROUND(D62*E62,2)</f>
        <v>#VALUE!</v>
      </c>
    </row>
    <row r="63" spans="1:6" x14ac:dyDescent="0.15">
      <c r="A63" s="14" t="s">
        <v>101</v>
      </c>
      <c r="B63" s="77" t="s">
        <v>102</v>
      </c>
      <c r="C63" s="15" t="s">
        <v>89</v>
      </c>
      <c r="D63" s="16">
        <v>5</v>
      </c>
      <c r="E63" s="17" t="s">
        <v>17</v>
      </c>
      <c r="F63" s="18" t="e">
        <f>ROUND(D63*E63,2)</f>
        <v>#VALUE!</v>
      </c>
    </row>
    <row r="64" spans="1:6" ht="12.75" x14ac:dyDescent="0.2">
      <c r="A64" s="12" t="s">
        <v>9</v>
      </c>
      <c r="B64" s="75" t="s">
        <v>103</v>
      </c>
      <c r="C64" s="10"/>
      <c r="D64" s="10"/>
      <c r="E64" s="10"/>
      <c r="F64" s="11"/>
    </row>
    <row r="65" spans="1:6" x14ac:dyDescent="0.15">
      <c r="A65" s="13" t="s">
        <v>9</v>
      </c>
      <c r="B65" s="76" t="s">
        <v>104</v>
      </c>
      <c r="C65" s="10"/>
      <c r="D65" s="10"/>
      <c r="E65" s="10"/>
      <c r="F65" s="11"/>
    </row>
    <row r="66" spans="1:6" ht="21" x14ac:dyDescent="0.15">
      <c r="A66" s="14" t="s">
        <v>105</v>
      </c>
      <c r="B66" s="77" t="s">
        <v>106</v>
      </c>
      <c r="C66" s="15" t="s">
        <v>67</v>
      </c>
      <c r="D66" s="16">
        <v>43</v>
      </c>
      <c r="E66" s="17" t="s">
        <v>17</v>
      </c>
      <c r="F66" s="18" t="e">
        <f>ROUND(D66*E66,2)</f>
        <v>#VALUE!</v>
      </c>
    </row>
    <row r="67" spans="1:6" ht="12.75" x14ac:dyDescent="0.2">
      <c r="A67" s="12" t="s">
        <v>9</v>
      </c>
      <c r="B67" s="75" t="s">
        <v>107</v>
      </c>
      <c r="C67" s="10"/>
      <c r="D67" s="10"/>
      <c r="E67" s="10"/>
      <c r="F67" s="11"/>
    </row>
    <row r="68" spans="1:6" x14ac:dyDescent="0.15">
      <c r="A68" s="14" t="s">
        <v>108</v>
      </c>
      <c r="B68" s="77" t="s">
        <v>109</v>
      </c>
      <c r="C68" s="15" t="s">
        <v>16</v>
      </c>
      <c r="D68" s="16">
        <v>2</v>
      </c>
      <c r="E68" s="17" t="s">
        <v>17</v>
      </c>
      <c r="F68" s="18" t="e">
        <f>ROUND(D68*E68,2)</f>
        <v>#VALUE!</v>
      </c>
    </row>
    <row r="69" spans="1:6" ht="14.25" x14ac:dyDescent="0.2">
      <c r="A69" s="9" t="s">
        <v>9</v>
      </c>
      <c r="B69" s="74" t="s">
        <v>110</v>
      </c>
      <c r="C69" s="10"/>
      <c r="D69" s="10"/>
      <c r="E69" s="10"/>
      <c r="F69" s="11"/>
    </row>
    <row r="70" spans="1:6" ht="12.75" x14ac:dyDescent="0.2">
      <c r="A70" s="12" t="s">
        <v>9</v>
      </c>
      <c r="B70" s="75" t="s">
        <v>111</v>
      </c>
      <c r="C70" s="10"/>
      <c r="D70" s="10"/>
      <c r="E70" s="10"/>
      <c r="F70" s="11"/>
    </row>
    <row r="71" spans="1:6" x14ac:dyDescent="0.15">
      <c r="A71" s="14" t="s">
        <v>112</v>
      </c>
      <c r="B71" s="77" t="s">
        <v>113</v>
      </c>
      <c r="C71" s="15" t="s">
        <v>67</v>
      </c>
      <c r="D71" s="16">
        <v>43</v>
      </c>
      <c r="E71" s="17" t="s">
        <v>17</v>
      </c>
      <c r="F71" s="18" t="e">
        <f>ROUND(D71*E71,2)</f>
        <v>#VALUE!</v>
      </c>
    </row>
    <row r="72" spans="1:6" ht="12.75" x14ac:dyDescent="0.2">
      <c r="A72" s="12" t="s">
        <v>9</v>
      </c>
      <c r="B72" s="75" t="s">
        <v>114</v>
      </c>
      <c r="C72" s="10"/>
      <c r="D72" s="10"/>
      <c r="E72" s="10"/>
      <c r="F72" s="11"/>
    </row>
    <row r="73" spans="1:6" x14ac:dyDescent="0.15">
      <c r="A73" s="14" t="s">
        <v>115</v>
      </c>
      <c r="B73" s="77" t="s">
        <v>116</v>
      </c>
      <c r="C73" s="15" t="s">
        <v>89</v>
      </c>
      <c r="D73" s="16">
        <v>5</v>
      </c>
      <c r="E73" s="17" t="s">
        <v>17</v>
      </c>
      <c r="F73" s="18" t="e">
        <f>ROUND(D73*E73,2)</f>
        <v>#VALUE!</v>
      </c>
    </row>
    <row r="74" spans="1:6" ht="38.25" x14ac:dyDescent="0.2">
      <c r="A74" s="12" t="s">
        <v>9</v>
      </c>
      <c r="B74" s="75" t="s">
        <v>117</v>
      </c>
      <c r="C74" s="10"/>
      <c r="D74" s="10"/>
      <c r="E74" s="10"/>
      <c r="F74" s="11"/>
    </row>
    <row r="75" spans="1:6" x14ac:dyDescent="0.15">
      <c r="A75" s="14" t="s">
        <v>118</v>
      </c>
      <c r="B75" s="77" t="s">
        <v>119</v>
      </c>
      <c r="C75" s="15" t="s">
        <v>89</v>
      </c>
      <c r="D75" s="16">
        <v>9</v>
      </c>
      <c r="E75" s="17" t="s">
        <v>17</v>
      </c>
      <c r="F75" s="18" t="e">
        <f>ROUND(D75*E75,2)</f>
        <v>#VALUE!</v>
      </c>
    </row>
    <row r="76" spans="1:6" ht="25.5" x14ac:dyDescent="0.2">
      <c r="A76" s="12" t="s">
        <v>9</v>
      </c>
      <c r="B76" s="75" t="s">
        <v>120</v>
      </c>
      <c r="C76" s="10"/>
      <c r="D76" s="10"/>
      <c r="E76" s="10"/>
      <c r="F76" s="11"/>
    </row>
    <row r="77" spans="1:6" ht="21" x14ac:dyDescent="0.15">
      <c r="A77" s="27" t="s">
        <v>121</v>
      </c>
      <c r="B77" s="78" t="s">
        <v>122</v>
      </c>
      <c r="C77" s="28" t="s">
        <v>89</v>
      </c>
      <c r="D77" s="29">
        <v>3</v>
      </c>
      <c r="E77" s="30" t="s">
        <v>17</v>
      </c>
      <c r="F77" s="31" t="e">
        <f>ROUND(D77*E77,2)</f>
        <v>#VALUE!</v>
      </c>
    </row>
    <row r="78" spans="1:6" x14ac:dyDescent="0.15">
      <c r="A78" s="21"/>
      <c r="B78" s="22" t="s">
        <v>123</v>
      </c>
      <c r="C78" s="22"/>
      <c r="D78" s="22"/>
      <c r="E78" s="23" t="s">
        <v>41</v>
      </c>
      <c r="F78" s="24" t="e">
        <f>F42+F43+F45+F47+F48+F51+F52+F53+F54+F58+F59+F62+F63+F66+F68+F71+F73+F75+F77</f>
        <v>#VALUE!</v>
      </c>
    </row>
    <row r="79" spans="1:6" x14ac:dyDescent="0.15">
      <c r="A79" s="20"/>
      <c r="B79" s="25"/>
      <c r="C79" s="25"/>
      <c r="D79" s="25"/>
      <c r="E79" s="25"/>
      <c r="F79" s="25"/>
    </row>
    <row r="80" spans="1:6" ht="15" x14ac:dyDescent="0.2">
      <c r="A80" s="7" t="s">
        <v>9</v>
      </c>
      <c r="B80" s="26" t="s">
        <v>124</v>
      </c>
      <c r="C80" s="26"/>
      <c r="D80" s="26"/>
      <c r="E80" s="26"/>
      <c r="F80" s="26"/>
    </row>
    <row r="81" spans="1:6" ht="28.5" x14ac:dyDescent="0.2">
      <c r="A81" s="9" t="s">
        <v>9</v>
      </c>
      <c r="B81" s="74" t="s">
        <v>43</v>
      </c>
      <c r="C81" s="10"/>
      <c r="D81" s="10"/>
      <c r="E81" s="10"/>
      <c r="F81" s="11"/>
    </row>
    <row r="82" spans="1:6" ht="12.75" x14ac:dyDescent="0.2">
      <c r="A82" s="12" t="s">
        <v>9</v>
      </c>
      <c r="B82" s="75" t="s">
        <v>125</v>
      </c>
      <c r="C82" s="10"/>
      <c r="D82" s="10"/>
      <c r="E82" s="10"/>
      <c r="F82" s="11"/>
    </row>
    <row r="83" spans="1:6" x14ac:dyDescent="0.15">
      <c r="A83" s="13" t="s">
        <v>9</v>
      </c>
      <c r="B83" s="76" t="s">
        <v>126</v>
      </c>
      <c r="C83" s="10"/>
      <c r="D83" s="10"/>
      <c r="E83" s="10"/>
      <c r="F83" s="11"/>
    </row>
    <row r="84" spans="1:6" x14ac:dyDescent="0.15">
      <c r="A84" s="14" t="s">
        <v>127</v>
      </c>
      <c r="B84" s="77" t="s">
        <v>128</v>
      </c>
      <c r="C84" s="15" t="s">
        <v>89</v>
      </c>
      <c r="D84" s="16">
        <v>30</v>
      </c>
      <c r="E84" s="17" t="s">
        <v>17</v>
      </c>
      <c r="F84" s="18" t="e">
        <f>ROUND(D84*E84,2)</f>
        <v>#VALUE!</v>
      </c>
    </row>
    <row r="85" spans="1:6" x14ac:dyDescent="0.15">
      <c r="A85" s="14" t="s">
        <v>129</v>
      </c>
      <c r="B85" s="77" t="s">
        <v>130</v>
      </c>
      <c r="C85" s="15" t="s">
        <v>89</v>
      </c>
      <c r="D85" s="16">
        <v>65</v>
      </c>
      <c r="E85" s="17" t="s">
        <v>17</v>
      </c>
      <c r="F85" s="18" t="e">
        <f>ROUND(D85*E85,2)</f>
        <v>#VALUE!</v>
      </c>
    </row>
    <row r="86" spans="1:6" x14ac:dyDescent="0.15">
      <c r="A86" s="14" t="s">
        <v>131</v>
      </c>
      <c r="B86" s="77" t="s">
        <v>132</v>
      </c>
      <c r="C86" s="15" t="s">
        <v>89</v>
      </c>
      <c r="D86" s="16">
        <v>70</v>
      </c>
      <c r="E86" s="17" t="s">
        <v>17</v>
      </c>
      <c r="F86" s="18" t="e">
        <f>ROUND(D86*E86,2)</f>
        <v>#VALUE!</v>
      </c>
    </row>
    <row r="87" spans="1:6" x14ac:dyDescent="0.15">
      <c r="A87" s="14" t="s">
        <v>133</v>
      </c>
      <c r="B87" s="77" t="s">
        <v>134</v>
      </c>
      <c r="C87" s="15" t="s">
        <v>89</v>
      </c>
      <c r="D87" s="16">
        <v>20</v>
      </c>
      <c r="E87" s="17" t="s">
        <v>17</v>
      </c>
      <c r="F87" s="18" t="e">
        <f>ROUND(D87*E87,2)</f>
        <v>#VALUE!</v>
      </c>
    </row>
    <row r="88" spans="1:6" x14ac:dyDescent="0.15">
      <c r="A88" s="27" t="s">
        <v>135</v>
      </c>
      <c r="B88" s="78" t="s">
        <v>136</v>
      </c>
      <c r="C88" s="28" t="s">
        <v>89</v>
      </c>
      <c r="D88" s="29">
        <v>5</v>
      </c>
      <c r="E88" s="30" t="s">
        <v>17</v>
      </c>
      <c r="F88" s="31" t="e">
        <f>ROUND(D88*E88,2)</f>
        <v>#VALUE!</v>
      </c>
    </row>
    <row r="89" spans="1:6" x14ac:dyDescent="0.15">
      <c r="A89" s="21"/>
      <c r="B89" s="22" t="s">
        <v>137</v>
      </c>
      <c r="C89" s="22"/>
      <c r="D89" s="22"/>
      <c r="E89" s="23" t="s">
        <v>41</v>
      </c>
      <c r="F89" s="24" t="e">
        <f>F84+F85+F86+F87+F88</f>
        <v>#VALUE!</v>
      </c>
    </row>
    <row r="90" spans="1:6" x14ac:dyDescent="0.15">
      <c r="A90" s="20"/>
      <c r="B90" s="25"/>
      <c r="C90" s="25"/>
      <c r="D90" s="25"/>
      <c r="E90" s="25"/>
      <c r="F90" s="25"/>
    </row>
    <row r="91" spans="1:6" ht="15" x14ac:dyDescent="0.2">
      <c r="A91" s="7" t="s">
        <v>9</v>
      </c>
      <c r="B91" s="26" t="s">
        <v>138</v>
      </c>
      <c r="C91" s="26"/>
      <c r="D91" s="26"/>
      <c r="E91" s="26"/>
      <c r="F91" s="26"/>
    </row>
    <row r="92" spans="1:6" ht="14.25" x14ac:dyDescent="0.2">
      <c r="A92" s="9" t="s">
        <v>9</v>
      </c>
      <c r="B92" s="74" t="s">
        <v>139</v>
      </c>
      <c r="C92" s="10"/>
      <c r="D92" s="10"/>
      <c r="E92" s="10"/>
      <c r="F92" s="11"/>
    </row>
    <row r="93" spans="1:6" ht="12.75" x14ac:dyDescent="0.2">
      <c r="A93" s="12" t="s">
        <v>9</v>
      </c>
      <c r="B93" s="75" t="s">
        <v>140</v>
      </c>
      <c r="C93" s="10"/>
      <c r="D93" s="10"/>
      <c r="E93" s="10"/>
      <c r="F93" s="11"/>
    </row>
    <row r="94" spans="1:6" x14ac:dyDescent="0.15">
      <c r="A94" s="14" t="s">
        <v>141</v>
      </c>
      <c r="B94" s="77" t="s">
        <v>142</v>
      </c>
      <c r="C94" s="15" t="s">
        <v>67</v>
      </c>
      <c r="D94" s="16">
        <v>1050</v>
      </c>
      <c r="E94" s="17" t="s">
        <v>17</v>
      </c>
      <c r="F94" s="18" t="e">
        <f>ROUND(D94*E94,2)</f>
        <v>#VALUE!</v>
      </c>
    </row>
    <row r="95" spans="1:6" x14ac:dyDescent="0.15">
      <c r="A95" s="21"/>
      <c r="B95" s="22" t="s">
        <v>143</v>
      </c>
      <c r="C95" s="22"/>
      <c r="D95" s="22"/>
      <c r="E95" s="23" t="s">
        <v>41</v>
      </c>
      <c r="F95" s="24" t="e">
        <f>F94</f>
        <v>#VALUE!</v>
      </c>
    </row>
    <row r="96" spans="1:6" x14ac:dyDescent="0.15">
      <c r="A96" s="20"/>
      <c r="B96" s="25"/>
      <c r="C96" s="25"/>
      <c r="D96" s="25"/>
      <c r="E96" s="25"/>
      <c r="F96" s="25"/>
    </row>
    <row r="97" spans="1:6" ht="15" x14ac:dyDescent="0.2">
      <c r="A97" s="7" t="s">
        <v>9</v>
      </c>
      <c r="B97" s="26" t="s">
        <v>144</v>
      </c>
      <c r="C97" s="26"/>
      <c r="D97" s="26"/>
      <c r="E97" s="26"/>
      <c r="F97" s="26"/>
    </row>
    <row r="98" spans="1:6" ht="28.5" x14ac:dyDescent="0.2">
      <c r="A98" s="9" t="s">
        <v>9</v>
      </c>
      <c r="B98" s="74" t="s">
        <v>43</v>
      </c>
      <c r="C98" s="10"/>
      <c r="D98" s="10"/>
      <c r="E98" s="10"/>
      <c r="F98" s="11"/>
    </row>
    <row r="99" spans="1:6" ht="12.75" x14ac:dyDescent="0.2">
      <c r="A99" s="12" t="s">
        <v>9</v>
      </c>
      <c r="B99" s="75" t="s">
        <v>145</v>
      </c>
      <c r="C99" s="10"/>
      <c r="D99" s="10"/>
      <c r="E99" s="10"/>
      <c r="F99" s="11"/>
    </row>
    <row r="100" spans="1:6" x14ac:dyDescent="0.15">
      <c r="A100" s="14" t="s">
        <v>146</v>
      </c>
      <c r="B100" s="77" t="s">
        <v>147</v>
      </c>
      <c r="C100" s="15" t="s">
        <v>26</v>
      </c>
      <c r="D100" s="16">
        <v>195</v>
      </c>
      <c r="E100" s="17" t="s">
        <v>17</v>
      </c>
      <c r="F100" s="18" t="e">
        <f>ROUND(D100*E100,2)</f>
        <v>#VALUE!</v>
      </c>
    </row>
    <row r="101" spans="1:6" x14ac:dyDescent="0.15">
      <c r="A101" s="13" t="s">
        <v>9</v>
      </c>
      <c r="B101" s="76" t="s">
        <v>148</v>
      </c>
      <c r="C101" s="10"/>
      <c r="D101" s="10"/>
      <c r="E101" s="10"/>
      <c r="F101" s="11"/>
    </row>
    <row r="102" spans="1:6" x14ac:dyDescent="0.15">
      <c r="A102" s="14" t="s">
        <v>149</v>
      </c>
      <c r="B102" s="77" t="s">
        <v>150</v>
      </c>
      <c r="C102" s="15" t="s">
        <v>26</v>
      </c>
      <c r="D102" s="16">
        <v>195</v>
      </c>
      <c r="E102" s="17" t="s">
        <v>17</v>
      </c>
      <c r="F102" s="18" t="e">
        <f>ROUND(D102*E102,2)</f>
        <v>#VALUE!</v>
      </c>
    </row>
    <row r="103" spans="1:6" x14ac:dyDescent="0.15">
      <c r="A103" s="27" t="s">
        <v>151</v>
      </c>
      <c r="B103" s="78" t="s">
        <v>152</v>
      </c>
      <c r="C103" s="28" t="s">
        <v>67</v>
      </c>
      <c r="D103" s="29">
        <v>10</v>
      </c>
      <c r="E103" s="30" t="s">
        <v>17</v>
      </c>
      <c r="F103" s="31" t="e">
        <f>ROUND(D103*E103,2)</f>
        <v>#VALUE!</v>
      </c>
    </row>
    <row r="104" spans="1:6" x14ac:dyDescent="0.15">
      <c r="A104" s="21"/>
      <c r="B104" s="22" t="s">
        <v>153</v>
      </c>
      <c r="C104" s="22"/>
      <c r="D104" s="22"/>
      <c r="E104" s="23" t="s">
        <v>41</v>
      </c>
      <c r="F104" s="24" t="e">
        <f>F100+F102+F103</f>
        <v>#VALUE!</v>
      </c>
    </row>
    <row r="105" spans="1:6" x14ac:dyDescent="0.15">
      <c r="A105" s="20"/>
      <c r="B105" s="25"/>
      <c r="C105" s="25"/>
      <c r="D105" s="25"/>
      <c r="E105" s="25"/>
      <c r="F105" s="25"/>
    </row>
    <row r="106" spans="1:6" ht="15" x14ac:dyDescent="0.2">
      <c r="A106" s="7" t="s">
        <v>9</v>
      </c>
      <c r="B106" s="26" t="s">
        <v>154</v>
      </c>
      <c r="C106" s="26"/>
      <c r="D106" s="26"/>
      <c r="E106" s="26"/>
      <c r="F106" s="26"/>
    </row>
    <row r="107" spans="1:6" ht="28.5" x14ac:dyDescent="0.2">
      <c r="A107" s="9" t="s">
        <v>9</v>
      </c>
      <c r="B107" s="74" t="s">
        <v>43</v>
      </c>
      <c r="C107" s="10"/>
      <c r="D107" s="10"/>
      <c r="E107" s="10"/>
      <c r="F107" s="11"/>
    </row>
    <row r="108" spans="1:6" ht="12.75" x14ac:dyDescent="0.2">
      <c r="A108" s="12" t="s">
        <v>9</v>
      </c>
      <c r="B108" s="75" t="s">
        <v>155</v>
      </c>
      <c r="C108" s="10"/>
      <c r="D108" s="10"/>
      <c r="E108" s="10"/>
      <c r="F108" s="11"/>
    </row>
    <row r="109" spans="1:6" x14ac:dyDescent="0.15">
      <c r="A109" s="13" t="s">
        <v>9</v>
      </c>
      <c r="B109" s="76" t="s">
        <v>156</v>
      </c>
      <c r="C109" s="10"/>
      <c r="D109" s="10"/>
      <c r="E109" s="10"/>
      <c r="F109" s="11"/>
    </row>
    <row r="110" spans="1:6" x14ac:dyDescent="0.15">
      <c r="A110" s="14" t="s">
        <v>157</v>
      </c>
      <c r="B110" s="77" t="s">
        <v>158</v>
      </c>
      <c r="C110" s="15" t="s">
        <v>67</v>
      </c>
      <c r="D110" s="16">
        <v>215</v>
      </c>
      <c r="E110" s="17" t="s">
        <v>17</v>
      </c>
      <c r="F110" s="18" t="e">
        <f>ROUND(D110*E110,2)</f>
        <v>#VALUE!</v>
      </c>
    </row>
    <row r="111" spans="1:6" x14ac:dyDescent="0.15">
      <c r="A111" s="13" t="s">
        <v>9</v>
      </c>
      <c r="B111" s="76" t="s">
        <v>159</v>
      </c>
      <c r="C111" s="10"/>
      <c r="D111" s="10"/>
      <c r="E111" s="10"/>
      <c r="F111" s="11"/>
    </row>
    <row r="112" spans="1:6" x14ac:dyDescent="0.15">
      <c r="A112" s="14" t="s">
        <v>160</v>
      </c>
      <c r="B112" s="77" t="s">
        <v>161</v>
      </c>
      <c r="C112" s="15" t="s">
        <v>67</v>
      </c>
      <c r="D112" s="16">
        <v>378</v>
      </c>
      <c r="E112" s="17" t="s">
        <v>17</v>
      </c>
      <c r="F112" s="18" t="e">
        <f>ROUND(D112*E112,2)</f>
        <v>#VALUE!</v>
      </c>
    </row>
    <row r="113" spans="1:6" x14ac:dyDescent="0.15">
      <c r="A113" s="13" t="s">
        <v>9</v>
      </c>
      <c r="B113" s="76" t="s">
        <v>162</v>
      </c>
      <c r="C113" s="10"/>
      <c r="D113" s="10"/>
      <c r="E113" s="10"/>
      <c r="F113" s="11"/>
    </row>
    <row r="114" spans="1:6" x14ac:dyDescent="0.15">
      <c r="A114" s="14" t="s">
        <v>163</v>
      </c>
      <c r="B114" s="77" t="s">
        <v>164</v>
      </c>
      <c r="C114" s="15" t="s">
        <v>67</v>
      </c>
      <c r="D114" s="16">
        <v>18</v>
      </c>
      <c r="E114" s="17" t="s">
        <v>17</v>
      </c>
      <c r="F114" s="18" t="e">
        <f>ROUND(D114*E114,2)</f>
        <v>#VALUE!</v>
      </c>
    </row>
    <row r="115" spans="1:6" x14ac:dyDescent="0.15">
      <c r="A115" s="13" t="s">
        <v>9</v>
      </c>
      <c r="B115" s="76" t="s">
        <v>165</v>
      </c>
      <c r="C115" s="10"/>
      <c r="D115" s="10"/>
      <c r="E115" s="10"/>
      <c r="F115" s="11"/>
    </row>
    <row r="116" spans="1:6" x14ac:dyDescent="0.15">
      <c r="A116" s="14" t="s">
        <v>166</v>
      </c>
      <c r="B116" s="77" t="s">
        <v>167</v>
      </c>
      <c r="C116" s="15" t="s">
        <v>67</v>
      </c>
      <c r="D116" s="16">
        <v>5</v>
      </c>
      <c r="E116" s="17" t="s">
        <v>17</v>
      </c>
      <c r="F116" s="18" t="e">
        <f>ROUND(D116*E116,2)</f>
        <v>#VALUE!</v>
      </c>
    </row>
    <row r="117" spans="1:6" x14ac:dyDescent="0.15">
      <c r="A117" s="13" t="s">
        <v>9</v>
      </c>
      <c r="B117" s="76" t="s">
        <v>168</v>
      </c>
      <c r="C117" s="10"/>
      <c r="D117" s="10"/>
      <c r="E117" s="10"/>
      <c r="F117" s="11"/>
    </row>
    <row r="118" spans="1:6" x14ac:dyDescent="0.15">
      <c r="A118" s="14" t="s">
        <v>169</v>
      </c>
      <c r="B118" s="77" t="s">
        <v>170</v>
      </c>
      <c r="C118" s="15" t="s">
        <v>67</v>
      </c>
      <c r="D118" s="16">
        <v>10</v>
      </c>
      <c r="E118" s="17" t="s">
        <v>17</v>
      </c>
      <c r="F118" s="18" t="e">
        <f>ROUND(D118*E118,2)</f>
        <v>#VALUE!</v>
      </c>
    </row>
    <row r="119" spans="1:6" x14ac:dyDescent="0.15">
      <c r="A119" s="13" t="s">
        <v>9</v>
      </c>
      <c r="B119" s="76" t="s">
        <v>171</v>
      </c>
      <c r="C119" s="10"/>
      <c r="D119" s="10"/>
      <c r="E119" s="10"/>
      <c r="F119" s="11"/>
    </row>
    <row r="120" spans="1:6" x14ac:dyDescent="0.15">
      <c r="A120" s="14" t="s">
        <v>172</v>
      </c>
      <c r="B120" s="77" t="s">
        <v>173</v>
      </c>
      <c r="C120" s="15" t="s">
        <v>67</v>
      </c>
      <c r="D120" s="16">
        <v>10</v>
      </c>
      <c r="E120" s="17" t="s">
        <v>17</v>
      </c>
      <c r="F120" s="18" t="e">
        <f>ROUND(D120*E120,2)</f>
        <v>#VALUE!</v>
      </c>
    </row>
    <row r="121" spans="1:6" ht="14.25" x14ac:dyDescent="0.2">
      <c r="A121" s="9" t="s">
        <v>9</v>
      </c>
      <c r="B121" s="74" t="s">
        <v>139</v>
      </c>
      <c r="C121" s="10"/>
      <c r="D121" s="10"/>
      <c r="E121" s="10"/>
      <c r="F121" s="11"/>
    </row>
    <row r="122" spans="1:6" ht="12.75" x14ac:dyDescent="0.2">
      <c r="A122" s="12" t="s">
        <v>9</v>
      </c>
      <c r="B122" s="75" t="s">
        <v>140</v>
      </c>
      <c r="C122" s="10"/>
      <c r="D122" s="10"/>
      <c r="E122" s="10"/>
      <c r="F122" s="11"/>
    </row>
    <row r="123" spans="1:6" x14ac:dyDescent="0.15">
      <c r="A123" s="13" t="s">
        <v>9</v>
      </c>
      <c r="B123" s="76" t="s">
        <v>174</v>
      </c>
      <c r="C123" s="10"/>
      <c r="D123" s="10"/>
      <c r="E123" s="10"/>
      <c r="F123" s="11"/>
    </row>
    <row r="124" spans="1:6" x14ac:dyDescent="0.15">
      <c r="A124" s="14" t="s">
        <v>175</v>
      </c>
      <c r="B124" s="77" t="s">
        <v>176</v>
      </c>
      <c r="C124" s="15" t="s">
        <v>26</v>
      </c>
      <c r="D124" s="16">
        <v>1100</v>
      </c>
      <c r="E124" s="17" t="s">
        <v>17</v>
      </c>
      <c r="F124" s="18" t="e">
        <f>ROUND(D124*E124,2)</f>
        <v>#VALUE!</v>
      </c>
    </row>
    <row r="125" spans="1:6" x14ac:dyDescent="0.15">
      <c r="A125" s="14" t="s">
        <v>177</v>
      </c>
      <c r="B125" s="77" t="s">
        <v>178</v>
      </c>
      <c r="C125" s="15" t="s">
        <v>26</v>
      </c>
      <c r="D125" s="16">
        <v>420</v>
      </c>
      <c r="E125" s="17" t="s">
        <v>17</v>
      </c>
      <c r="F125" s="18" t="e">
        <f>ROUND(D125*E125,2)</f>
        <v>#VALUE!</v>
      </c>
    </row>
    <row r="126" spans="1:6" x14ac:dyDescent="0.15">
      <c r="A126" s="14" t="s">
        <v>179</v>
      </c>
      <c r="B126" s="77" t="s">
        <v>180</v>
      </c>
      <c r="C126" s="15" t="s">
        <v>26</v>
      </c>
      <c r="D126" s="16">
        <v>1100</v>
      </c>
      <c r="E126" s="17" t="s">
        <v>17</v>
      </c>
      <c r="F126" s="18" t="e">
        <f>ROUND(D126*E126,2)</f>
        <v>#VALUE!</v>
      </c>
    </row>
    <row r="127" spans="1:6" x14ac:dyDescent="0.15">
      <c r="A127" s="14" t="s">
        <v>181</v>
      </c>
      <c r="B127" s="77" t="s">
        <v>182</v>
      </c>
      <c r="C127" s="15" t="s">
        <v>26</v>
      </c>
      <c r="D127" s="16">
        <v>35</v>
      </c>
      <c r="E127" s="17" t="s">
        <v>17</v>
      </c>
      <c r="F127" s="18" t="e">
        <f>ROUND(D127*E127,2)</f>
        <v>#VALUE!</v>
      </c>
    </row>
    <row r="128" spans="1:6" x14ac:dyDescent="0.15">
      <c r="A128" s="21"/>
      <c r="B128" s="22" t="s">
        <v>183</v>
      </c>
      <c r="C128" s="22"/>
      <c r="D128" s="22"/>
      <c r="E128" s="23" t="s">
        <v>41</v>
      </c>
      <c r="F128" s="24" t="e">
        <f>F110+F112+F114+F116+F118+F120+F124+F125+F126+F127</f>
        <v>#VALUE!</v>
      </c>
    </row>
    <row r="129" spans="1:6" x14ac:dyDescent="0.15">
      <c r="A129" s="20"/>
      <c r="B129" s="25"/>
      <c r="C129" s="25"/>
      <c r="D129" s="25"/>
      <c r="E129" s="25"/>
      <c r="F129" s="25"/>
    </row>
    <row r="130" spans="1:6" ht="15" x14ac:dyDescent="0.2">
      <c r="A130" s="7" t="s">
        <v>9</v>
      </c>
      <c r="B130" s="26" t="s">
        <v>184</v>
      </c>
      <c r="C130" s="26"/>
      <c r="D130" s="26"/>
      <c r="E130" s="26"/>
      <c r="F130" s="26"/>
    </row>
    <row r="131" spans="1:6" ht="28.5" x14ac:dyDescent="0.2">
      <c r="A131" s="9" t="s">
        <v>9</v>
      </c>
      <c r="B131" s="74" t="s">
        <v>43</v>
      </c>
      <c r="C131" s="10"/>
      <c r="D131" s="10"/>
      <c r="E131" s="10"/>
      <c r="F131" s="11"/>
    </row>
    <row r="132" spans="1:6" ht="25.5" x14ac:dyDescent="0.2">
      <c r="A132" s="12" t="s">
        <v>9</v>
      </c>
      <c r="B132" s="75" t="s">
        <v>185</v>
      </c>
      <c r="C132" s="10"/>
      <c r="D132" s="10"/>
      <c r="E132" s="10"/>
      <c r="F132" s="11"/>
    </row>
    <row r="133" spans="1:6" x14ac:dyDescent="0.15">
      <c r="A133" s="13" t="s">
        <v>9</v>
      </c>
      <c r="B133" s="76" t="s">
        <v>186</v>
      </c>
      <c r="C133" s="10"/>
      <c r="D133" s="10"/>
      <c r="E133" s="10"/>
      <c r="F133" s="11"/>
    </row>
    <row r="134" spans="1:6" ht="21" x14ac:dyDescent="0.15">
      <c r="A134" s="32" t="s">
        <v>9</v>
      </c>
      <c r="B134" s="79" t="s">
        <v>187</v>
      </c>
      <c r="C134" s="10"/>
      <c r="D134" s="10"/>
      <c r="E134" s="10"/>
      <c r="F134" s="11"/>
    </row>
    <row r="135" spans="1:6" x14ac:dyDescent="0.15">
      <c r="A135" s="14" t="s">
        <v>188</v>
      </c>
      <c r="B135" s="77" t="s">
        <v>189</v>
      </c>
      <c r="C135" s="15" t="s">
        <v>89</v>
      </c>
      <c r="D135" s="16">
        <v>1</v>
      </c>
      <c r="E135" s="17" t="s">
        <v>17</v>
      </c>
      <c r="F135" s="18" t="e">
        <f>ROUND(D135*E135,2)</f>
        <v>#VALUE!</v>
      </c>
    </row>
    <row r="136" spans="1:6" x14ac:dyDescent="0.15">
      <c r="A136" s="14" t="s">
        <v>190</v>
      </c>
      <c r="B136" s="77" t="s">
        <v>191</v>
      </c>
      <c r="C136" s="15" t="s">
        <v>89</v>
      </c>
      <c r="D136" s="16">
        <v>1</v>
      </c>
      <c r="E136" s="17" t="s">
        <v>17</v>
      </c>
      <c r="F136" s="18" t="e">
        <f>ROUND(D136*E136,2)</f>
        <v>#VALUE!</v>
      </c>
    </row>
    <row r="137" spans="1:6" x14ac:dyDescent="0.15">
      <c r="A137" s="14" t="s">
        <v>192</v>
      </c>
      <c r="B137" s="77" t="s">
        <v>193</v>
      </c>
      <c r="C137" s="15" t="s">
        <v>89</v>
      </c>
      <c r="D137" s="16">
        <v>2</v>
      </c>
      <c r="E137" s="17" t="s">
        <v>17</v>
      </c>
      <c r="F137" s="18" t="e">
        <f>ROUND(D137*E137,2)</f>
        <v>#VALUE!</v>
      </c>
    </row>
    <row r="138" spans="1:6" x14ac:dyDescent="0.15">
      <c r="A138" s="14" t="s">
        <v>194</v>
      </c>
      <c r="B138" s="77" t="s">
        <v>195</v>
      </c>
      <c r="C138" s="15" t="s">
        <v>89</v>
      </c>
      <c r="D138" s="16">
        <v>1</v>
      </c>
      <c r="E138" s="17" t="s">
        <v>17</v>
      </c>
      <c r="F138" s="18" t="e">
        <f>ROUND(D138*E138,2)</f>
        <v>#VALUE!</v>
      </c>
    </row>
    <row r="139" spans="1:6" x14ac:dyDescent="0.15">
      <c r="A139" s="13" t="s">
        <v>9</v>
      </c>
      <c r="B139" s="76" t="s">
        <v>196</v>
      </c>
      <c r="C139" s="10"/>
      <c r="D139" s="10"/>
      <c r="E139" s="10"/>
      <c r="F139" s="11"/>
    </row>
    <row r="140" spans="1:6" x14ac:dyDescent="0.15">
      <c r="A140" s="14" t="s">
        <v>197</v>
      </c>
      <c r="B140" s="77" t="s">
        <v>198</v>
      </c>
      <c r="C140" s="15" t="s">
        <v>89</v>
      </c>
      <c r="D140" s="16">
        <v>5</v>
      </c>
      <c r="E140" s="17" t="s">
        <v>17</v>
      </c>
      <c r="F140" s="18" t="e">
        <f>ROUND(D140*E140,2)</f>
        <v>#VALUE!</v>
      </c>
    </row>
    <row r="141" spans="1:6" x14ac:dyDescent="0.15">
      <c r="A141" s="13" t="s">
        <v>9</v>
      </c>
      <c r="B141" s="76" t="s">
        <v>199</v>
      </c>
      <c r="C141" s="10"/>
      <c r="D141" s="10"/>
      <c r="E141" s="10"/>
      <c r="F141" s="11"/>
    </row>
    <row r="142" spans="1:6" x14ac:dyDescent="0.15">
      <c r="A142" s="14" t="s">
        <v>200</v>
      </c>
      <c r="B142" s="77" t="s">
        <v>201</v>
      </c>
      <c r="C142" s="15" t="s">
        <v>89</v>
      </c>
      <c r="D142" s="16">
        <v>25</v>
      </c>
      <c r="E142" s="17" t="s">
        <v>17</v>
      </c>
      <c r="F142" s="18" t="e">
        <f>ROUND(D142*E142,2)</f>
        <v>#VALUE!</v>
      </c>
    </row>
    <row r="143" spans="1:6" ht="22.5" x14ac:dyDescent="0.15">
      <c r="A143" s="13" t="s">
        <v>9</v>
      </c>
      <c r="B143" s="76" t="s">
        <v>202</v>
      </c>
      <c r="C143" s="10"/>
      <c r="D143" s="10"/>
      <c r="E143" s="10"/>
      <c r="F143" s="11"/>
    </row>
    <row r="144" spans="1:6" x14ac:dyDescent="0.15">
      <c r="A144" s="14" t="s">
        <v>203</v>
      </c>
      <c r="B144" s="77" t="s">
        <v>204</v>
      </c>
      <c r="C144" s="15" t="s">
        <v>89</v>
      </c>
      <c r="D144" s="16">
        <v>10</v>
      </c>
      <c r="E144" s="17" t="s">
        <v>17</v>
      </c>
      <c r="F144" s="18" t="e">
        <f>ROUND(D144*E144,2)</f>
        <v>#VALUE!</v>
      </c>
    </row>
    <row r="145" spans="1:6" x14ac:dyDescent="0.15">
      <c r="A145" s="21"/>
      <c r="B145" s="22" t="s">
        <v>205</v>
      </c>
      <c r="C145" s="22"/>
      <c r="D145" s="22"/>
      <c r="E145" s="23" t="s">
        <v>41</v>
      </c>
      <c r="F145" s="24" t="e">
        <f>F135+F136+F137+F138+F140+F142+F144</f>
        <v>#VALUE!</v>
      </c>
    </row>
    <row r="146" spans="1:6" x14ac:dyDescent="0.15">
      <c r="A146" s="20"/>
      <c r="B146" s="25"/>
      <c r="C146" s="25"/>
      <c r="D146" s="25"/>
      <c r="E146" s="25"/>
      <c r="F146" s="25"/>
    </row>
    <row r="147" spans="1:6" ht="15" x14ac:dyDescent="0.2">
      <c r="A147" s="7" t="s">
        <v>9</v>
      </c>
      <c r="B147" s="26" t="s">
        <v>206</v>
      </c>
      <c r="C147" s="26"/>
      <c r="D147" s="26"/>
      <c r="E147" s="26"/>
      <c r="F147" s="26"/>
    </row>
    <row r="148" spans="1:6" ht="14.25" x14ac:dyDescent="0.2">
      <c r="A148" s="9" t="s">
        <v>9</v>
      </c>
      <c r="B148" s="74" t="s">
        <v>207</v>
      </c>
      <c r="C148" s="10"/>
      <c r="D148" s="10"/>
      <c r="E148" s="10"/>
      <c r="F148" s="11"/>
    </row>
    <row r="149" spans="1:6" x14ac:dyDescent="0.15">
      <c r="A149" s="14" t="s">
        <v>208</v>
      </c>
      <c r="B149" s="77" t="s">
        <v>209</v>
      </c>
      <c r="C149" s="15" t="s">
        <v>89</v>
      </c>
      <c r="D149" s="16">
        <v>12</v>
      </c>
      <c r="E149" s="17" t="s">
        <v>17</v>
      </c>
      <c r="F149" s="18" t="e">
        <f>ROUND(D149*E149,2)</f>
        <v>#VALUE!</v>
      </c>
    </row>
    <row r="150" spans="1:6" x14ac:dyDescent="0.15">
      <c r="A150" s="14" t="s">
        <v>210</v>
      </c>
      <c r="B150" s="77" t="s">
        <v>211</v>
      </c>
      <c r="C150" s="15" t="s">
        <v>89</v>
      </c>
      <c r="D150" s="16">
        <v>7</v>
      </c>
      <c r="E150" s="17" t="s">
        <v>17</v>
      </c>
      <c r="F150" s="18" t="e">
        <f>ROUND(D150*E150,2)</f>
        <v>#VALUE!</v>
      </c>
    </row>
    <row r="151" spans="1:6" x14ac:dyDescent="0.15">
      <c r="A151" s="14" t="s">
        <v>212</v>
      </c>
      <c r="B151" s="77" t="s">
        <v>213</v>
      </c>
      <c r="C151" s="15" t="s">
        <v>89</v>
      </c>
      <c r="D151" s="16">
        <v>11</v>
      </c>
      <c r="E151" s="17" t="s">
        <v>17</v>
      </c>
      <c r="F151" s="18" t="e">
        <f>ROUND(D151*E151,2)</f>
        <v>#VALUE!</v>
      </c>
    </row>
    <row r="152" spans="1:6" x14ac:dyDescent="0.15">
      <c r="A152" s="14" t="s">
        <v>214</v>
      </c>
      <c r="B152" s="77" t="s">
        <v>215</v>
      </c>
      <c r="C152" s="15" t="s">
        <v>89</v>
      </c>
      <c r="D152" s="16">
        <v>1</v>
      </c>
      <c r="E152" s="17" t="s">
        <v>17</v>
      </c>
      <c r="F152" s="18" t="e">
        <f>ROUND(D152*E152,2)</f>
        <v>#VALUE!</v>
      </c>
    </row>
    <row r="153" spans="1:6" x14ac:dyDescent="0.15">
      <c r="A153" s="14" t="s">
        <v>216</v>
      </c>
      <c r="B153" s="77" t="s">
        <v>217</v>
      </c>
      <c r="C153" s="15" t="s">
        <v>89</v>
      </c>
      <c r="D153" s="16">
        <v>1</v>
      </c>
      <c r="E153" s="17" t="s">
        <v>17</v>
      </c>
      <c r="F153" s="18" t="e">
        <f>ROUND(D153*E153,2)</f>
        <v>#VALUE!</v>
      </c>
    </row>
    <row r="154" spans="1:6" x14ac:dyDescent="0.15">
      <c r="A154" s="27" t="s">
        <v>218</v>
      </c>
      <c r="B154" s="78" t="s">
        <v>219</v>
      </c>
      <c r="C154" s="28" t="s">
        <v>67</v>
      </c>
      <c r="D154" s="29">
        <v>7.5</v>
      </c>
      <c r="E154" s="30" t="s">
        <v>17</v>
      </c>
      <c r="F154" s="31" t="e">
        <f>ROUND(D154*E154,2)</f>
        <v>#VALUE!</v>
      </c>
    </row>
    <row r="155" spans="1:6" x14ac:dyDescent="0.15">
      <c r="A155" s="21"/>
      <c r="B155" s="22" t="s">
        <v>220</v>
      </c>
      <c r="C155" s="22"/>
      <c r="D155" s="22"/>
      <c r="E155" s="23" t="s">
        <v>41</v>
      </c>
      <c r="F155" s="24" t="e">
        <f>F149+F150+F151+F152+F153+F154</f>
        <v>#VALUE!</v>
      </c>
    </row>
    <row r="156" spans="1:6" ht="12" thickBot="1" x14ac:dyDescent="0.2">
      <c r="A156" s="33"/>
      <c r="B156" s="34"/>
      <c r="C156" s="34"/>
      <c r="D156" s="34"/>
      <c r="E156" s="34"/>
      <c r="F156" s="34"/>
    </row>
    <row r="158" spans="1:6" ht="12" thickBot="1" x14ac:dyDescent="0.2">
      <c r="A158" s="35" t="s">
        <v>221</v>
      </c>
      <c r="B158" s="35"/>
      <c r="C158" s="35"/>
      <c r="D158" s="35"/>
      <c r="E158" s="35"/>
      <c r="F158" s="35"/>
    </row>
    <row r="159" spans="1:6" ht="21" x14ac:dyDescent="0.15">
      <c r="A159" s="4" t="s">
        <v>3</v>
      </c>
      <c r="B159" s="36" t="s">
        <v>4</v>
      </c>
      <c r="C159" s="36"/>
      <c r="D159" s="5" t="s">
        <v>222</v>
      </c>
      <c r="E159" s="5" t="s">
        <v>223</v>
      </c>
      <c r="F159" s="6" t="s">
        <v>224</v>
      </c>
    </row>
    <row r="160" spans="1:6" x14ac:dyDescent="0.15">
      <c r="A160" s="37"/>
      <c r="B160" s="38" t="s">
        <v>10</v>
      </c>
      <c r="C160" s="38"/>
      <c r="D160" s="39" t="e">
        <f>F21</f>
        <v>#VALUE!</v>
      </c>
      <c r="E160" s="39" t="e">
        <f>(20/100)*D160</f>
        <v>#VALUE!</v>
      </c>
      <c r="F160" s="40" t="e">
        <f>(1+(20/100))*D160</f>
        <v>#VALUE!</v>
      </c>
    </row>
    <row r="161" spans="1:6" x14ac:dyDescent="0.15">
      <c r="A161" s="41"/>
      <c r="B161" s="42" t="s">
        <v>42</v>
      </c>
      <c r="C161" s="42"/>
      <c r="D161" s="43" t="e">
        <f>F36</f>
        <v>#VALUE!</v>
      </c>
      <c r="E161" s="43" t="e">
        <f>(20/100)*D161</f>
        <v>#VALUE!</v>
      </c>
      <c r="F161" s="44" t="e">
        <f>(1+(20/100))*D161</f>
        <v>#VALUE!</v>
      </c>
    </row>
    <row r="162" spans="1:6" x14ac:dyDescent="0.15">
      <c r="A162" s="41"/>
      <c r="B162" s="42" t="s">
        <v>62</v>
      </c>
      <c r="C162" s="42"/>
      <c r="D162" s="43" t="e">
        <f>F78</f>
        <v>#VALUE!</v>
      </c>
      <c r="E162" s="43" t="e">
        <f>(20/100)*D162</f>
        <v>#VALUE!</v>
      </c>
      <c r="F162" s="44" t="e">
        <f>(1+(20/100))*D162</f>
        <v>#VALUE!</v>
      </c>
    </row>
    <row r="163" spans="1:6" x14ac:dyDescent="0.15">
      <c r="A163" s="41"/>
      <c r="B163" s="42" t="s">
        <v>124</v>
      </c>
      <c r="C163" s="42"/>
      <c r="D163" s="43" t="e">
        <f>F89</f>
        <v>#VALUE!</v>
      </c>
      <c r="E163" s="43" t="e">
        <f>(20/100)*D163</f>
        <v>#VALUE!</v>
      </c>
      <c r="F163" s="44" t="e">
        <f>(1+(20/100))*D163</f>
        <v>#VALUE!</v>
      </c>
    </row>
    <row r="164" spans="1:6" x14ac:dyDescent="0.15">
      <c r="A164" s="41"/>
      <c r="B164" s="42" t="s">
        <v>138</v>
      </c>
      <c r="C164" s="42"/>
      <c r="D164" s="43" t="e">
        <f>F95</f>
        <v>#VALUE!</v>
      </c>
      <c r="E164" s="43" t="e">
        <f>(20/100)*D164</f>
        <v>#VALUE!</v>
      </c>
      <c r="F164" s="44" t="e">
        <f>(1+(20/100))*D164</f>
        <v>#VALUE!</v>
      </c>
    </row>
    <row r="165" spans="1:6" x14ac:dyDescent="0.15">
      <c r="A165" s="41"/>
      <c r="B165" s="42" t="s">
        <v>144</v>
      </c>
      <c r="C165" s="42"/>
      <c r="D165" s="43" t="e">
        <f>F104</f>
        <v>#VALUE!</v>
      </c>
      <c r="E165" s="43" t="e">
        <f>(20/100)*D165</f>
        <v>#VALUE!</v>
      </c>
      <c r="F165" s="44" t="e">
        <f>(1+(20/100))*D165</f>
        <v>#VALUE!</v>
      </c>
    </row>
    <row r="166" spans="1:6" x14ac:dyDescent="0.15">
      <c r="A166" s="41"/>
      <c r="B166" s="42" t="s">
        <v>154</v>
      </c>
      <c r="C166" s="42"/>
      <c r="D166" s="43" t="e">
        <f>F128</f>
        <v>#VALUE!</v>
      </c>
      <c r="E166" s="43" t="e">
        <f>(20/100)*D166</f>
        <v>#VALUE!</v>
      </c>
      <c r="F166" s="44" t="e">
        <f>(1+(20/100))*D166</f>
        <v>#VALUE!</v>
      </c>
    </row>
    <row r="167" spans="1:6" x14ac:dyDescent="0.15">
      <c r="A167" s="41"/>
      <c r="B167" s="42" t="s">
        <v>184</v>
      </c>
      <c r="C167" s="42"/>
      <c r="D167" s="43" t="e">
        <f>F145</f>
        <v>#VALUE!</v>
      </c>
      <c r="E167" s="43" t="e">
        <f>(20/100)*D167</f>
        <v>#VALUE!</v>
      </c>
      <c r="F167" s="44" t="e">
        <f>(1+(20/100))*D167</f>
        <v>#VALUE!</v>
      </c>
    </row>
    <row r="168" spans="1:6" ht="12" thickBot="1" x14ac:dyDescent="0.2">
      <c r="A168" s="41"/>
      <c r="B168" s="42" t="s">
        <v>206</v>
      </c>
      <c r="C168" s="42"/>
      <c r="D168" s="43" t="e">
        <f>F155</f>
        <v>#VALUE!</v>
      </c>
      <c r="E168" s="43" t="e">
        <f>(20/100)*D168</f>
        <v>#VALUE!</v>
      </c>
      <c r="F168" s="44" t="e">
        <f>(1+(20/100))*D168</f>
        <v>#VALUE!</v>
      </c>
    </row>
    <row r="169" spans="1:6" x14ac:dyDescent="0.15">
      <c r="A169" s="45"/>
      <c r="B169" s="46" t="s">
        <v>225</v>
      </c>
      <c r="C169" s="46"/>
      <c r="D169" s="47" t="e">
        <f>F21+F36+F78+F89+F95+F104+F128+F145+F155</f>
        <v>#VALUE!</v>
      </c>
      <c r="E169" s="48" t="e">
        <f>(20/100)*D169</f>
        <v>#VALUE!</v>
      </c>
      <c r="F169" s="49" t="e">
        <f>(1+(20/100))*D169</f>
        <v>#VALUE!</v>
      </c>
    </row>
    <row r="170" spans="1:6" ht="12" thickBot="1" x14ac:dyDescent="0.2">
      <c r="A170" s="33"/>
      <c r="B170" s="50"/>
      <c r="C170" s="50"/>
      <c r="D170" s="51"/>
      <c r="E170" s="51"/>
      <c r="F170" s="52"/>
    </row>
    <row r="172" spans="1:6" ht="12" thickBot="1" x14ac:dyDescent="0.2">
      <c r="A172" s="35" t="s">
        <v>226</v>
      </c>
      <c r="B172" s="35"/>
      <c r="C172" s="35"/>
      <c r="D172" s="35"/>
      <c r="E172" s="35"/>
      <c r="F172" s="35"/>
    </row>
    <row r="173" spans="1:6" ht="21" x14ac:dyDescent="0.15">
      <c r="A173" s="53" t="s">
        <v>4</v>
      </c>
      <c r="B173" s="53"/>
      <c r="C173" s="53"/>
      <c r="D173" s="5" t="s">
        <v>222</v>
      </c>
      <c r="E173" s="5" t="s">
        <v>223</v>
      </c>
      <c r="F173" s="6" t="s">
        <v>224</v>
      </c>
    </row>
    <row r="174" spans="1:6" x14ac:dyDescent="0.15">
      <c r="A174" s="54" t="s">
        <v>227</v>
      </c>
      <c r="B174" s="54"/>
      <c r="C174" s="54"/>
      <c r="D174" s="55" t="e">
        <f>F21+F36+F78+F89+F95+F104+F128+F145+F155</f>
        <v>#VALUE!</v>
      </c>
      <c r="E174" s="56" t="e">
        <f>(20/100)*D174</f>
        <v>#VALUE!</v>
      </c>
      <c r="F174" s="57" t="e">
        <f>SUM(D174:E174)</f>
        <v>#VALUE!</v>
      </c>
    </row>
    <row r="175" spans="1:6" ht="12" thickBot="1" x14ac:dyDescent="0.2">
      <c r="A175" s="59"/>
      <c r="B175" s="59"/>
      <c r="C175" s="59"/>
      <c r="D175" s="51"/>
      <c r="E175" s="51"/>
      <c r="F175" s="52"/>
    </row>
    <row r="177" spans="1:6" ht="42.75" customHeight="1" thickBot="1" x14ac:dyDescent="0.2">
      <c r="A177" s="2" t="s">
        <v>1</v>
      </c>
      <c r="B177" s="2"/>
      <c r="C177" s="2"/>
      <c r="D177" s="2"/>
      <c r="E177" s="3" t="s">
        <v>228</v>
      </c>
      <c r="F177" s="3"/>
    </row>
    <row r="178" spans="1:6" x14ac:dyDescent="0.15">
      <c r="A178" s="4" t="s">
        <v>3</v>
      </c>
      <c r="B178" s="73" t="s">
        <v>4</v>
      </c>
      <c r="C178" s="5" t="s">
        <v>5</v>
      </c>
      <c r="D178" s="5" t="s">
        <v>6</v>
      </c>
      <c r="E178" s="5" t="s">
        <v>7</v>
      </c>
      <c r="F178" s="6" t="s">
        <v>8</v>
      </c>
    </row>
    <row r="179" spans="1:6" ht="15" x14ac:dyDescent="0.2">
      <c r="A179" s="7" t="s">
        <v>9</v>
      </c>
      <c r="B179" s="8" t="s">
        <v>10</v>
      </c>
      <c r="C179" s="8"/>
      <c r="D179" s="8"/>
      <c r="E179" s="8"/>
      <c r="F179" s="8"/>
    </row>
    <row r="180" spans="1:6" ht="14.25" x14ac:dyDescent="0.2">
      <c r="A180" s="9" t="s">
        <v>9</v>
      </c>
      <c r="B180" s="74" t="s">
        <v>11</v>
      </c>
      <c r="C180" s="10"/>
      <c r="D180" s="10"/>
      <c r="E180" s="10"/>
      <c r="F180" s="11"/>
    </row>
    <row r="181" spans="1:6" ht="12.75" x14ac:dyDescent="0.2">
      <c r="A181" s="12" t="s">
        <v>9</v>
      </c>
      <c r="B181" s="75" t="s">
        <v>12</v>
      </c>
      <c r="C181" s="10"/>
      <c r="D181" s="10"/>
      <c r="E181" s="10"/>
      <c r="F181" s="11"/>
    </row>
    <row r="182" spans="1:6" x14ac:dyDescent="0.15">
      <c r="A182" s="13" t="s">
        <v>9</v>
      </c>
      <c r="B182" s="76" t="s">
        <v>13</v>
      </c>
      <c r="C182" s="10"/>
      <c r="D182" s="10"/>
      <c r="E182" s="10"/>
      <c r="F182" s="11"/>
    </row>
    <row r="183" spans="1:6" x14ac:dyDescent="0.15">
      <c r="A183" s="14" t="s">
        <v>14</v>
      </c>
      <c r="B183" s="77" t="s">
        <v>15</v>
      </c>
      <c r="C183" s="15" t="s">
        <v>16</v>
      </c>
      <c r="D183" s="16">
        <v>1</v>
      </c>
      <c r="E183" s="61" t="str">
        <f>E9</f>
        <v xml:space="preserve"> </v>
      </c>
      <c r="F183" s="18" t="e">
        <f>ROUND(D183*E183,2)</f>
        <v>#VALUE!</v>
      </c>
    </row>
    <row r="184" spans="1:6" x14ac:dyDescent="0.15">
      <c r="A184" s="14" t="s">
        <v>18</v>
      </c>
      <c r="B184" s="77" t="s">
        <v>19</v>
      </c>
      <c r="C184" s="15" t="s">
        <v>20</v>
      </c>
      <c r="D184" s="19">
        <v>5</v>
      </c>
      <c r="E184" s="61" t="str">
        <f>E10</f>
        <v xml:space="preserve"> </v>
      </c>
      <c r="F184" s="18" t="e">
        <f>ROUND(D184*E184,2)</f>
        <v>#VALUE!</v>
      </c>
    </row>
    <row r="185" spans="1:6" x14ac:dyDescent="0.15">
      <c r="A185" s="13" t="s">
        <v>9</v>
      </c>
      <c r="B185" s="76" t="s">
        <v>21</v>
      </c>
      <c r="C185" s="10"/>
      <c r="D185" s="10"/>
      <c r="E185" s="10"/>
      <c r="F185" s="11"/>
    </row>
    <row r="186" spans="1:6" x14ac:dyDescent="0.15">
      <c r="A186" s="14" t="s">
        <v>22</v>
      </c>
      <c r="B186" s="77" t="s">
        <v>23</v>
      </c>
      <c r="C186" s="15" t="s">
        <v>16</v>
      </c>
      <c r="D186" s="16">
        <v>0.5</v>
      </c>
      <c r="E186" s="61" t="str">
        <f>E12</f>
        <v xml:space="preserve"> </v>
      </c>
      <c r="F186" s="18" t="e">
        <f>ROUND(D186*E186,2)</f>
        <v>#VALUE!</v>
      </c>
    </row>
    <row r="187" spans="1:6" x14ac:dyDescent="0.15">
      <c r="A187" s="14" t="s">
        <v>27</v>
      </c>
      <c r="B187" s="77" t="s">
        <v>28</v>
      </c>
      <c r="C187" s="15" t="s">
        <v>16</v>
      </c>
      <c r="D187" s="16">
        <v>0.5</v>
      </c>
      <c r="E187" s="61" t="str">
        <f>E14</f>
        <v xml:space="preserve"> </v>
      </c>
      <c r="F187" s="18" t="e">
        <f>ROUND(D187*E187,2)</f>
        <v>#VALUE!</v>
      </c>
    </row>
    <row r="188" spans="1:6" x14ac:dyDescent="0.15">
      <c r="A188" s="14" t="s">
        <v>29</v>
      </c>
      <c r="B188" s="77" t="s">
        <v>30</v>
      </c>
      <c r="C188" s="15" t="s">
        <v>31</v>
      </c>
      <c r="D188" s="16">
        <v>5</v>
      </c>
      <c r="E188" s="61" t="str">
        <f>E15</f>
        <v xml:space="preserve"> </v>
      </c>
      <c r="F188" s="18" t="e">
        <f>ROUND(D188*E188,2)</f>
        <v>#VALUE!</v>
      </c>
    </row>
    <row r="189" spans="1:6" ht="12.75" x14ac:dyDescent="0.2">
      <c r="A189" s="12" t="s">
        <v>9</v>
      </c>
      <c r="B189" s="75" t="s">
        <v>34</v>
      </c>
      <c r="C189" s="10"/>
      <c r="D189" s="10"/>
      <c r="E189" s="10"/>
      <c r="F189" s="11"/>
    </row>
    <row r="190" spans="1:6" x14ac:dyDescent="0.15">
      <c r="A190" s="13" t="s">
        <v>9</v>
      </c>
      <c r="B190" s="76" t="s">
        <v>35</v>
      </c>
      <c r="C190" s="10"/>
      <c r="D190" s="10"/>
      <c r="E190" s="10"/>
      <c r="F190" s="11"/>
    </row>
    <row r="191" spans="1:6" ht="21" x14ac:dyDescent="0.15">
      <c r="A191" s="14" t="s">
        <v>36</v>
      </c>
      <c r="B191" s="77" t="s">
        <v>37</v>
      </c>
      <c r="C191" s="15" t="s">
        <v>16</v>
      </c>
      <c r="D191" s="16">
        <v>0.5</v>
      </c>
      <c r="E191" s="61" t="str">
        <f>E19</f>
        <v xml:space="preserve"> </v>
      </c>
      <c r="F191" s="18" t="e">
        <f>ROUND(D191*E191,2)</f>
        <v>#VALUE!</v>
      </c>
    </row>
    <row r="192" spans="1:6" ht="21" x14ac:dyDescent="0.15">
      <c r="A192" s="14" t="s">
        <v>38</v>
      </c>
      <c r="B192" s="77" t="s">
        <v>39</v>
      </c>
      <c r="C192" s="15" t="s">
        <v>16</v>
      </c>
      <c r="D192" s="16">
        <v>0.5</v>
      </c>
      <c r="E192" s="61" t="str">
        <f>E20</f>
        <v xml:space="preserve"> </v>
      </c>
      <c r="F192" s="18" t="e">
        <f>ROUND(D192*E192,2)</f>
        <v>#VALUE!</v>
      </c>
    </row>
    <row r="193" spans="1:6" x14ac:dyDescent="0.15">
      <c r="A193" s="21"/>
      <c r="B193" s="22" t="s">
        <v>40</v>
      </c>
      <c r="C193" s="22"/>
      <c r="D193" s="22"/>
      <c r="E193" s="23" t="s">
        <v>41</v>
      </c>
      <c r="F193" s="24" t="e">
        <f>F183+F184+F186+F187+F188+F191+F192</f>
        <v>#VALUE!</v>
      </c>
    </row>
    <row r="194" spans="1:6" x14ac:dyDescent="0.15">
      <c r="A194" s="20"/>
      <c r="B194" s="25"/>
      <c r="C194" s="25"/>
      <c r="D194" s="25"/>
      <c r="E194" s="25"/>
      <c r="F194" s="25"/>
    </row>
    <row r="195" spans="1:6" ht="15" x14ac:dyDescent="0.2">
      <c r="A195" s="7" t="s">
        <v>9</v>
      </c>
      <c r="B195" s="26" t="s">
        <v>42</v>
      </c>
      <c r="C195" s="26"/>
      <c r="D195" s="26"/>
      <c r="E195" s="26"/>
      <c r="F195" s="26"/>
    </row>
    <row r="196" spans="1:6" ht="28.5" x14ac:dyDescent="0.2">
      <c r="A196" s="9" t="s">
        <v>9</v>
      </c>
      <c r="B196" s="74" t="s">
        <v>43</v>
      </c>
      <c r="C196" s="10"/>
      <c r="D196" s="10"/>
      <c r="E196" s="10"/>
      <c r="F196" s="11"/>
    </row>
    <row r="197" spans="1:6" ht="25.5" x14ac:dyDescent="0.2">
      <c r="A197" s="12" t="s">
        <v>9</v>
      </c>
      <c r="B197" s="75" t="s">
        <v>44</v>
      </c>
      <c r="C197" s="10"/>
      <c r="D197" s="10"/>
      <c r="E197" s="10"/>
      <c r="F197" s="11"/>
    </row>
    <row r="198" spans="1:6" ht="22.5" x14ac:dyDescent="0.15">
      <c r="A198" s="13" t="s">
        <v>9</v>
      </c>
      <c r="B198" s="76" t="s">
        <v>45</v>
      </c>
      <c r="C198" s="10"/>
      <c r="D198" s="10"/>
      <c r="E198" s="10"/>
      <c r="F198" s="11"/>
    </row>
    <row r="199" spans="1:6" x14ac:dyDescent="0.15">
      <c r="A199" s="14" t="s">
        <v>46</v>
      </c>
      <c r="B199" s="77" t="s">
        <v>47</v>
      </c>
      <c r="C199" s="15" t="s">
        <v>26</v>
      </c>
      <c r="D199" s="16">
        <v>1195</v>
      </c>
      <c r="E199" s="61" t="str">
        <f>E27</f>
        <v xml:space="preserve"> </v>
      </c>
      <c r="F199" s="18" t="e">
        <f>ROUND(D199*E199,2)</f>
        <v>#VALUE!</v>
      </c>
    </row>
    <row r="200" spans="1:6" x14ac:dyDescent="0.15">
      <c r="A200" s="13" t="s">
        <v>9</v>
      </c>
      <c r="B200" s="76" t="s">
        <v>48</v>
      </c>
      <c r="C200" s="10"/>
      <c r="D200" s="10"/>
      <c r="E200" s="10"/>
      <c r="F200" s="11"/>
    </row>
    <row r="201" spans="1:6" ht="21" x14ac:dyDescent="0.15">
      <c r="A201" s="14" t="s">
        <v>49</v>
      </c>
      <c r="B201" s="77" t="s">
        <v>50</v>
      </c>
      <c r="C201" s="15" t="s">
        <v>31</v>
      </c>
      <c r="D201" s="16">
        <v>510</v>
      </c>
      <c r="E201" s="61" t="str">
        <f>E29</f>
        <v xml:space="preserve"> </v>
      </c>
      <c r="F201" s="18" t="e">
        <f>ROUND(D201*E201,2)</f>
        <v>#VALUE!</v>
      </c>
    </row>
    <row r="202" spans="1:6" x14ac:dyDescent="0.15">
      <c r="A202" s="14" t="s">
        <v>51</v>
      </c>
      <c r="B202" s="77" t="s">
        <v>52</v>
      </c>
      <c r="C202" s="15" t="s">
        <v>26</v>
      </c>
      <c r="D202" s="16">
        <v>1195</v>
      </c>
      <c r="E202" s="61" t="str">
        <f>E30</f>
        <v xml:space="preserve"> </v>
      </c>
      <c r="F202" s="18" t="e">
        <f>ROUND(D202*E202,2)</f>
        <v>#VALUE!</v>
      </c>
    </row>
    <row r="203" spans="1:6" x14ac:dyDescent="0.15">
      <c r="A203" s="14" t="s">
        <v>53</v>
      </c>
      <c r="B203" s="77" t="s">
        <v>54</v>
      </c>
      <c r="C203" s="15" t="s">
        <v>31</v>
      </c>
      <c r="D203" s="16">
        <v>510</v>
      </c>
      <c r="E203" s="61" t="str">
        <f>E31</f>
        <v xml:space="preserve"> </v>
      </c>
      <c r="F203" s="18" t="e">
        <f>ROUND(D203*E203,2)</f>
        <v>#VALUE!</v>
      </c>
    </row>
    <row r="204" spans="1:6" x14ac:dyDescent="0.15">
      <c r="A204" s="14" t="s">
        <v>55</v>
      </c>
      <c r="B204" s="77" t="s">
        <v>56</v>
      </c>
      <c r="C204" s="15" t="s">
        <v>26</v>
      </c>
      <c r="D204" s="16">
        <v>1350</v>
      </c>
      <c r="E204" s="61" t="str">
        <f>E32</f>
        <v xml:space="preserve"> </v>
      </c>
      <c r="F204" s="18" t="e">
        <f>ROUND(D204*E204,2)</f>
        <v>#VALUE!</v>
      </c>
    </row>
    <row r="205" spans="1:6" ht="12.75" x14ac:dyDescent="0.2">
      <c r="A205" s="12" t="s">
        <v>9</v>
      </c>
      <c r="B205" s="75" t="s">
        <v>57</v>
      </c>
      <c r="C205" s="10"/>
      <c r="D205" s="10"/>
      <c r="E205" s="10"/>
      <c r="F205" s="11"/>
    </row>
    <row r="206" spans="1:6" ht="22.5" x14ac:dyDescent="0.15">
      <c r="A206" s="13" t="s">
        <v>9</v>
      </c>
      <c r="B206" s="76" t="s">
        <v>58</v>
      </c>
      <c r="C206" s="10"/>
      <c r="D206" s="10"/>
      <c r="E206" s="10"/>
      <c r="F206" s="11"/>
    </row>
    <row r="207" spans="1:6" x14ac:dyDescent="0.15">
      <c r="A207" s="27" t="s">
        <v>59</v>
      </c>
      <c r="B207" s="78" t="s">
        <v>60</v>
      </c>
      <c r="C207" s="28" t="s">
        <v>31</v>
      </c>
      <c r="D207" s="29">
        <v>350</v>
      </c>
      <c r="E207" s="60" t="str">
        <f>E35</f>
        <v xml:space="preserve"> </v>
      </c>
      <c r="F207" s="31" t="e">
        <f>ROUND(D207*E207,2)</f>
        <v>#VALUE!</v>
      </c>
    </row>
    <row r="208" spans="1:6" x14ac:dyDescent="0.15">
      <c r="A208" s="21"/>
      <c r="B208" s="22" t="s">
        <v>61</v>
      </c>
      <c r="C208" s="22"/>
      <c r="D208" s="22"/>
      <c r="E208" s="23" t="s">
        <v>41</v>
      </c>
      <c r="F208" s="24" t="e">
        <f>F199+F201+F202+F203+F204+F207</f>
        <v>#VALUE!</v>
      </c>
    </row>
    <row r="209" spans="1:6" x14ac:dyDescent="0.15">
      <c r="A209" s="20"/>
      <c r="B209" s="25"/>
      <c r="C209" s="25"/>
      <c r="D209" s="25"/>
      <c r="E209" s="25"/>
      <c r="F209" s="25"/>
    </row>
    <row r="210" spans="1:6" ht="15" x14ac:dyDescent="0.2">
      <c r="A210" s="7" t="s">
        <v>9</v>
      </c>
      <c r="B210" s="26" t="s">
        <v>62</v>
      </c>
      <c r="C210" s="26"/>
      <c r="D210" s="26"/>
      <c r="E210" s="26"/>
      <c r="F210" s="26"/>
    </row>
    <row r="211" spans="1:6" ht="14.25" x14ac:dyDescent="0.2">
      <c r="A211" s="9" t="s">
        <v>9</v>
      </c>
      <c r="B211" s="74" t="s">
        <v>110</v>
      </c>
      <c r="C211" s="10"/>
      <c r="D211" s="10"/>
      <c r="E211" s="10"/>
      <c r="F211" s="11"/>
    </row>
    <row r="212" spans="1:6" ht="38.25" x14ac:dyDescent="0.2">
      <c r="A212" s="12" t="s">
        <v>9</v>
      </c>
      <c r="B212" s="75" t="s">
        <v>117</v>
      </c>
      <c r="C212" s="10"/>
      <c r="D212" s="10"/>
      <c r="E212" s="10"/>
      <c r="F212" s="11"/>
    </row>
    <row r="213" spans="1:6" x14ac:dyDescent="0.15">
      <c r="A213" s="14" t="s">
        <v>118</v>
      </c>
      <c r="B213" s="77" t="s">
        <v>119</v>
      </c>
      <c r="C213" s="15" t="s">
        <v>89</v>
      </c>
      <c r="D213" s="16">
        <v>2</v>
      </c>
      <c r="E213" s="61" t="str">
        <f>E75</f>
        <v xml:space="preserve"> </v>
      </c>
      <c r="F213" s="18" t="e">
        <f>ROUND(D213*E213,2)</f>
        <v>#VALUE!</v>
      </c>
    </row>
    <row r="214" spans="1:6" x14ac:dyDescent="0.15">
      <c r="A214" s="21"/>
      <c r="B214" s="22" t="s">
        <v>123</v>
      </c>
      <c r="C214" s="22"/>
      <c r="D214" s="22"/>
      <c r="E214" s="23" t="s">
        <v>41</v>
      </c>
      <c r="F214" s="24" t="e">
        <f>F213</f>
        <v>#VALUE!</v>
      </c>
    </row>
    <row r="215" spans="1:6" x14ac:dyDescent="0.15">
      <c r="A215" s="20"/>
      <c r="B215" s="25"/>
      <c r="C215" s="25"/>
      <c r="D215" s="25"/>
      <c r="E215" s="25"/>
      <c r="F215" s="25"/>
    </row>
    <row r="216" spans="1:6" ht="15" x14ac:dyDescent="0.2">
      <c r="A216" s="7" t="s">
        <v>9</v>
      </c>
      <c r="B216" s="26" t="s">
        <v>124</v>
      </c>
      <c r="C216" s="26"/>
      <c r="D216" s="26"/>
      <c r="E216" s="26"/>
      <c r="F216" s="26"/>
    </row>
    <row r="217" spans="1:6" ht="28.5" x14ac:dyDescent="0.2">
      <c r="A217" s="9" t="s">
        <v>9</v>
      </c>
      <c r="B217" s="74" t="s">
        <v>43</v>
      </c>
      <c r="C217" s="10"/>
      <c r="D217" s="10"/>
      <c r="E217" s="10"/>
      <c r="F217" s="11"/>
    </row>
    <row r="218" spans="1:6" ht="12.75" x14ac:dyDescent="0.2">
      <c r="A218" s="12" t="s">
        <v>9</v>
      </c>
      <c r="B218" s="75" t="s">
        <v>125</v>
      </c>
      <c r="C218" s="10"/>
      <c r="D218" s="10"/>
      <c r="E218" s="10"/>
      <c r="F218" s="11"/>
    </row>
    <row r="219" spans="1:6" x14ac:dyDescent="0.15">
      <c r="A219" s="13" t="s">
        <v>9</v>
      </c>
      <c r="B219" s="76" t="s">
        <v>126</v>
      </c>
      <c r="C219" s="10"/>
      <c r="D219" s="10"/>
      <c r="E219" s="10"/>
      <c r="F219" s="11"/>
    </row>
    <row r="220" spans="1:6" x14ac:dyDescent="0.15">
      <c r="A220" s="14" t="s">
        <v>127</v>
      </c>
      <c r="B220" s="77" t="s">
        <v>128</v>
      </c>
      <c r="C220" s="15" t="s">
        <v>89</v>
      </c>
      <c r="D220" s="16">
        <v>6</v>
      </c>
      <c r="E220" s="61" t="str">
        <f>E84</f>
        <v xml:space="preserve"> </v>
      </c>
      <c r="F220" s="18" t="e">
        <f>ROUND(D220*E220,2)</f>
        <v>#VALUE!</v>
      </c>
    </row>
    <row r="221" spans="1:6" x14ac:dyDescent="0.15">
      <c r="A221" s="14" t="s">
        <v>129</v>
      </c>
      <c r="B221" s="77" t="s">
        <v>130</v>
      </c>
      <c r="C221" s="15" t="s">
        <v>89</v>
      </c>
      <c r="D221" s="16">
        <v>21</v>
      </c>
      <c r="E221" s="61" t="str">
        <f>E85</f>
        <v xml:space="preserve"> </v>
      </c>
      <c r="F221" s="18" t="e">
        <f>ROUND(D221*E221,2)</f>
        <v>#VALUE!</v>
      </c>
    </row>
    <row r="222" spans="1:6" x14ac:dyDescent="0.15">
      <c r="A222" s="14" t="s">
        <v>131</v>
      </c>
      <c r="B222" s="77" t="s">
        <v>132</v>
      </c>
      <c r="C222" s="15" t="s">
        <v>89</v>
      </c>
      <c r="D222" s="16">
        <v>20</v>
      </c>
      <c r="E222" s="61" t="str">
        <f>E86</f>
        <v xml:space="preserve"> </v>
      </c>
      <c r="F222" s="18" t="e">
        <f>ROUND(D222*E222,2)</f>
        <v>#VALUE!</v>
      </c>
    </row>
    <row r="223" spans="1:6" x14ac:dyDescent="0.15">
      <c r="A223" s="14" t="s">
        <v>133</v>
      </c>
      <c r="B223" s="77" t="s">
        <v>134</v>
      </c>
      <c r="C223" s="15" t="s">
        <v>89</v>
      </c>
      <c r="D223" s="16">
        <v>15</v>
      </c>
      <c r="E223" s="61" t="str">
        <f>E87</f>
        <v xml:space="preserve"> </v>
      </c>
      <c r="F223" s="18" t="e">
        <f>ROUND(D223*E223,2)</f>
        <v>#VALUE!</v>
      </c>
    </row>
    <row r="224" spans="1:6" x14ac:dyDescent="0.15">
      <c r="A224" s="27" t="s">
        <v>135</v>
      </c>
      <c r="B224" s="78" t="s">
        <v>136</v>
      </c>
      <c r="C224" s="28" t="s">
        <v>89</v>
      </c>
      <c r="D224" s="29">
        <v>1</v>
      </c>
      <c r="E224" s="60" t="str">
        <f>E88</f>
        <v xml:space="preserve"> </v>
      </c>
      <c r="F224" s="31" t="e">
        <f>ROUND(D224*E224,2)</f>
        <v>#VALUE!</v>
      </c>
    </row>
    <row r="225" spans="1:6" x14ac:dyDescent="0.15">
      <c r="A225" s="21"/>
      <c r="B225" s="22" t="s">
        <v>137</v>
      </c>
      <c r="C225" s="22"/>
      <c r="D225" s="22"/>
      <c r="E225" s="23" t="s">
        <v>41</v>
      </c>
      <c r="F225" s="24" t="e">
        <f>F220+F221+F222+F223+F224</f>
        <v>#VALUE!</v>
      </c>
    </row>
    <row r="226" spans="1:6" x14ac:dyDescent="0.15">
      <c r="A226" s="20"/>
      <c r="B226" s="25"/>
      <c r="C226" s="25"/>
      <c r="D226" s="25"/>
      <c r="E226" s="25"/>
      <c r="F226" s="25"/>
    </row>
    <row r="227" spans="1:6" ht="15" x14ac:dyDescent="0.2">
      <c r="A227" s="7" t="s">
        <v>9</v>
      </c>
      <c r="B227" s="26" t="s">
        <v>138</v>
      </c>
      <c r="C227" s="26"/>
      <c r="D227" s="26"/>
      <c r="E227" s="26"/>
      <c r="F227" s="26"/>
    </row>
    <row r="228" spans="1:6" ht="14.25" x14ac:dyDescent="0.2">
      <c r="A228" s="9" t="s">
        <v>9</v>
      </c>
      <c r="B228" s="74" t="s">
        <v>139</v>
      </c>
      <c r="C228" s="10"/>
      <c r="D228" s="10"/>
      <c r="E228" s="10"/>
      <c r="F228" s="11"/>
    </row>
    <row r="229" spans="1:6" ht="12.75" x14ac:dyDescent="0.2">
      <c r="A229" s="12" t="s">
        <v>9</v>
      </c>
      <c r="B229" s="75" t="s">
        <v>140</v>
      </c>
      <c r="C229" s="10"/>
      <c r="D229" s="10"/>
      <c r="E229" s="10"/>
      <c r="F229" s="11"/>
    </row>
    <row r="230" spans="1:6" x14ac:dyDescent="0.15">
      <c r="A230" s="27" t="s">
        <v>229</v>
      </c>
      <c r="B230" s="78" t="s">
        <v>230</v>
      </c>
      <c r="C230" s="28" t="s">
        <v>16</v>
      </c>
      <c r="D230" s="29">
        <v>1</v>
      </c>
      <c r="E230" s="30" t="s">
        <v>17</v>
      </c>
      <c r="F230" s="31" t="e">
        <f>ROUND(D230*E230,2)</f>
        <v>#VALUE!</v>
      </c>
    </row>
    <row r="231" spans="1:6" x14ac:dyDescent="0.15">
      <c r="A231" s="21"/>
      <c r="B231" s="22" t="s">
        <v>143</v>
      </c>
      <c r="C231" s="22"/>
      <c r="D231" s="22"/>
      <c r="E231" s="23" t="s">
        <v>41</v>
      </c>
      <c r="F231" s="24" t="e">
        <f>F230</f>
        <v>#VALUE!</v>
      </c>
    </row>
    <row r="232" spans="1:6" x14ac:dyDescent="0.15">
      <c r="A232" s="20"/>
      <c r="B232" s="25"/>
      <c r="C232" s="25"/>
      <c r="D232" s="25"/>
      <c r="E232" s="25"/>
      <c r="F232" s="25"/>
    </row>
    <row r="233" spans="1:6" ht="15" x14ac:dyDescent="0.2">
      <c r="A233" s="7" t="s">
        <v>9</v>
      </c>
      <c r="B233" s="26" t="s">
        <v>144</v>
      </c>
      <c r="C233" s="26"/>
      <c r="D233" s="26"/>
      <c r="E233" s="26"/>
      <c r="F233" s="26"/>
    </row>
    <row r="234" spans="1:6" ht="28.5" x14ac:dyDescent="0.2">
      <c r="A234" s="9" t="s">
        <v>9</v>
      </c>
      <c r="B234" s="74" t="s">
        <v>43</v>
      </c>
      <c r="C234" s="10"/>
      <c r="D234" s="10"/>
      <c r="E234" s="10"/>
      <c r="F234" s="11"/>
    </row>
    <row r="235" spans="1:6" ht="12.75" x14ac:dyDescent="0.2">
      <c r="A235" s="12" t="s">
        <v>9</v>
      </c>
      <c r="B235" s="75" t="s">
        <v>145</v>
      </c>
      <c r="C235" s="10"/>
      <c r="D235" s="10"/>
      <c r="E235" s="10"/>
      <c r="F235" s="11"/>
    </row>
    <row r="236" spans="1:6" x14ac:dyDescent="0.15">
      <c r="A236" s="14" t="s">
        <v>146</v>
      </c>
      <c r="B236" s="77" t="s">
        <v>147</v>
      </c>
      <c r="C236" s="15" t="s">
        <v>26</v>
      </c>
      <c r="D236" s="16">
        <v>200</v>
      </c>
      <c r="E236" s="61" t="str">
        <f>E100</f>
        <v xml:space="preserve"> </v>
      </c>
      <c r="F236" s="18" t="e">
        <f>ROUND(D236*E236,2)</f>
        <v>#VALUE!</v>
      </c>
    </row>
    <row r="237" spans="1:6" x14ac:dyDescent="0.15">
      <c r="A237" s="13" t="s">
        <v>9</v>
      </c>
      <c r="B237" s="76" t="s">
        <v>148</v>
      </c>
      <c r="C237" s="10"/>
      <c r="D237" s="10"/>
      <c r="E237" s="10"/>
      <c r="F237" s="11"/>
    </row>
    <row r="238" spans="1:6" x14ac:dyDescent="0.15">
      <c r="A238" s="14" t="s">
        <v>149</v>
      </c>
      <c r="B238" s="77" t="s">
        <v>150</v>
      </c>
      <c r="C238" s="15" t="s">
        <v>26</v>
      </c>
      <c r="D238" s="16">
        <v>200</v>
      </c>
      <c r="E238" s="61" t="str">
        <f>E102</f>
        <v xml:space="preserve"> </v>
      </c>
      <c r="F238" s="18" t="e">
        <f>ROUND(D238*E238,2)</f>
        <v>#VALUE!</v>
      </c>
    </row>
    <row r="239" spans="1:6" x14ac:dyDescent="0.15">
      <c r="A239" s="27" t="s">
        <v>151</v>
      </c>
      <c r="B239" s="78" t="s">
        <v>152</v>
      </c>
      <c r="C239" s="28" t="s">
        <v>67</v>
      </c>
      <c r="D239" s="29">
        <v>20</v>
      </c>
      <c r="E239" s="60" t="str">
        <f>E103</f>
        <v xml:space="preserve"> </v>
      </c>
      <c r="F239" s="31" t="e">
        <f>ROUND(D239*E239,2)</f>
        <v>#VALUE!</v>
      </c>
    </row>
    <row r="240" spans="1:6" x14ac:dyDescent="0.15">
      <c r="A240" s="21"/>
      <c r="B240" s="22" t="s">
        <v>153</v>
      </c>
      <c r="C240" s="22"/>
      <c r="D240" s="22"/>
      <c r="E240" s="23" t="s">
        <v>41</v>
      </c>
      <c r="F240" s="24" t="e">
        <f>F236+F238+F239</f>
        <v>#VALUE!</v>
      </c>
    </row>
    <row r="241" spans="1:6" x14ac:dyDescent="0.15">
      <c r="A241" s="20"/>
      <c r="B241" s="25"/>
      <c r="C241" s="25"/>
      <c r="D241" s="25"/>
      <c r="E241" s="25"/>
      <c r="F241" s="25"/>
    </row>
    <row r="242" spans="1:6" ht="15" x14ac:dyDescent="0.2">
      <c r="A242" s="7" t="s">
        <v>9</v>
      </c>
      <c r="B242" s="26" t="s">
        <v>154</v>
      </c>
      <c r="C242" s="26"/>
      <c r="D242" s="26"/>
      <c r="E242" s="26"/>
      <c r="F242" s="26"/>
    </row>
    <row r="243" spans="1:6" ht="28.5" x14ac:dyDescent="0.2">
      <c r="A243" s="9" t="s">
        <v>9</v>
      </c>
      <c r="B243" s="74" t="s">
        <v>43</v>
      </c>
      <c r="C243" s="10"/>
      <c r="D243" s="10"/>
      <c r="E243" s="10"/>
      <c r="F243" s="11"/>
    </row>
    <row r="244" spans="1:6" ht="12.75" x14ac:dyDescent="0.2">
      <c r="A244" s="12" t="s">
        <v>9</v>
      </c>
      <c r="B244" s="75" t="s">
        <v>155</v>
      </c>
      <c r="C244" s="10"/>
      <c r="D244" s="10"/>
      <c r="E244" s="10"/>
      <c r="F244" s="11"/>
    </row>
    <row r="245" spans="1:6" x14ac:dyDescent="0.15">
      <c r="A245" s="13" t="s">
        <v>9</v>
      </c>
      <c r="B245" s="76" t="s">
        <v>156</v>
      </c>
      <c r="C245" s="10"/>
      <c r="D245" s="10"/>
      <c r="E245" s="10"/>
      <c r="F245" s="11"/>
    </row>
    <row r="246" spans="1:6" x14ac:dyDescent="0.15">
      <c r="A246" s="14" t="s">
        <v>157</v>
      </c>
      <c r="B246" s="77" t="s">
        <v>158</v>
      </c>
      <c r="C246" s="15" t="s">
        <v>67</v>
      </c>
      <c r="D246" s="16">
        <v>6</v>
      </c>
      <c r="E246" s="61" t="str">
        <f>E110</f>
        <v xml:space="preserve"> </v>
      </c>
      <c r="F246" s="18" t="e">
        <f>ROUND(D246*E246,2)</f>
        <v>#VALUE!</v>
      </c>
    </row>
    <row r="247" spans="1:6" x14ac:dyDescent="0.15">
      <c r="A247" s="13" t="s">
        <v>9</v>
      </c>
      <c r="B247" s="76" t="s">
        <v>159</v>
      </c>
      <c r="C247" s="10"/>
      <c r="D247" s="10"/>
      <c r="E247" s="10"/>
      <c r="F247" s="11"/>
    </row>
    <row r="248" spans="1:6" x14ac:dyDescent="0.15">
      <c r="A248" s="14" t="s">
        <v>160</v>
      </c>
      <c r="B248" s="77" t="s">
        <v>161</v>
      </c>
      <c r="C248" s="15" t="s">
        <v>67</v>
      </c>
      <c r="D248" s="16">
        <v>175</v>
      </c>
      <c r="E248" s="61" t="str">
        <f>E112</f>
        <v xml:space="preserve"> </v>
      </c>
      <c r="F248" s="18" t="e">
        <f>ROUND(D248*E248,2)</f>
        <v>#VALUE!</v>
      </c>
    </row>
    <row r="249" spans="1:6" x14ac:dyDescent="0.15">
      <c r="A249" s="14" t="s">
        <v>231</v>
      </c>
      <c r="B249" s="77" t="s">
        <v>232</v>
      </c>
      <c r="C249" s="15" t="s">
        <v>67</v>
      </c>
      <c r="D249" s="16">
        <v>10</v>
      </c>
      <c r="E249" s="17" t="s">
        <v>17</v>
      </c>
      <c r="F249" s="18" t="e">
        <f>ROUND(D249*E249,2)</f>
        <v>#VALUE!</v>
      </c>
    </row>
    <row r="250" spans="1:6" x14ac:dyDescent="0.15">
      <c r="A250" s="13" t="s">
        <v>9</v>
      </c>
      <c r="B250" s="76" t="s">
        <v>162</v>
      </c>
      <c r="C250" s="10"/>
      <c r="D250" s="10"/>
      <c r="E250" s="10"/>
      <c r="F250" s="11"/>
    </row>
    <row r="251" spans="1:6" x14ac:dyDescent="0.15">
      <c r="A251" s="14" t="s">
        <v>163</v>
      </c>
      <c r="B251" s="77" t="s">
        <v>164</v>
      </c>
      <c r="C251" s="15" t="s">
        <v>67</v>
      </c>
      <c r="D251" s="16">
        <v>105</v>
      </c>
      <c r="E251" s="61" t="str">
        <f>E114</f>
        <v xml:space="preserve"> </v>
      </c>
      <c r="F251" s="18" t="e">
        <f>ROUND(D251*E251,2)</f>
        <v>#VALUE!</v>
      </c>
    </row>
    <row r="252" spans="1:6" ht="14.25" x14ac:dyDescent="0.2">
      <c r="A252" s="9" t="s">
        <v>9</v>
      </c>
      <c r="B252" s="74" t="s">
        <v>139</v>
      </c>
      <c r="C252" s="10"/>
      <c r="D252" s="10"/>
      <c r="E252" s="10"/>
      <c r="F252" s="11"/>
    </row>
    <row r="253" spans="1:6" ht="12.75" x14ac:dyDescent="0.2">
      <c r="A253" s="12" t="s">
        <v>9</v>
      </c>
      <c r="B253" s="75" t="s">
        <v>140</v>
      </c>
      <c r="C253" s="10"/>
      <c r="D253" s="10"/>
      <c r="E253" s="10"/>
      <c r="F253" s="11"/>
    </row>
    <row r="254" spans="1:6" x14ac:dyDescent="0.15">
      <c r="A254" s="13" t="s">
        <v>9</v>
      </c>
      <c r="B254" s="76" t="s">
        <v>174</v>
      </c>
      <c r="C254" s="10"/>
      <c r="D254" s="10"/>
      <c r="E254" s="10"/>
      <c r="F254" s="11"/>
    </row>
    <row r="255" spans="1:6" x14ac:dyDescent="0.15">
      <c r="A255" s="14" t="s">
        <v>175</v>
      </c>
      <c r="B255" s="77" t="s">
        <v>176</v>
      </c>
      <c r="C255" s="15" t="s">
        <v>26</v>
      </c>
      <c r="D255" s="16">
        <v>925</v>
      </c>
      <c r="E255" s="61" t="str">
        <f>E124</f>
        <v xml:space="preserve"> </v>
      </c>
      <c r="F255" s="18" t="e">
        <f>ROUND(D255*E255,2)</f>
        <v>#VALUE!</v>
      </c>
    </row>
    <row r="256" spans="1:6" x14ac:dyDescent="0.15">
      <c r="A256" s="14" t="s">
        <v>181</v>
      </c>
      <c r="B256" s="77" t="s">
        <v>182</v>
      </c>
      <c r="C256" s="15" t="s">
        <v>26</v>
      </c>
      <c r="D256" s="16">
        <v>70</v>
      </c>
      <c r="E256" s="61" t="str">
        <f>E127</f>
        <v xml:space="preserve"> </v>
      </c>
      <c r="F256" s="18" t="e">
        <f>ROUND(D256*E256,2)</f>
        <v>#VALUE!</v>
      </c>
    </row>
    <row r="257" spans="1:6" x14ac:dyDescent="0.15">
      <c r="A257" s="21"/>
      <c r="B257" s="22" t="s">
        <v>183</v>
      </c>
      <c r="C257" s="22"/>
      <c r="D257" s="22"/>
      <c r="E257" s="23" t="s">
        <v>41</v>
      </c>
      <c r="F257" s="24" t="e">
        <f>F246+F248+F249+F251+F255+F256</f>
        <v>#VALUE!</v>
      </c>
    </row>
    <row r="258" spans="1:6" x14ac:dyDescent="0.15">
      <c r="A258" s="20"/>
      <c r="B258" s="25"/>
      <c r="C258" s="25"/>
      <c r="D258" s="25"/>
      <c r="E258" s="25"/>
      <c r="F258" s="25"/>
    </row>
    <row r="259" spans="1:6" ht="15" x14ac:dyDescent="0.2">
      <c r="A259" s="7" t="s">
        <v>9</v>
      </c>
      <c r="B259" s="26" t="s">
        <v>184</v>
      </c>
      <c r="C259" s="26"/>
      <c r="D259" s="26"/>
      <c r="E259" s="26"/>
      <c r="F259" s="26"/>
    </row>
    <row r="260" spans="1:6" ht="28.5" x14ac:dyDescent="0.2">
      <c r="A260" s="9" t="s">
        <v>9</v>
      </c>
      <c r="B260" s="74" t="s">
        <v>43</v>
      </c>
      <c r="C260" s="10"/>
      <c r="D260" s="10"/>
      <c r="E260" s="10"/>
      <c r="F260" s="11"/>
    </row>
    <row r="261" spans="1:6" ht="25.5" x14ac:dyDescent="0.2">
      <c r="A261" s="12" t="s">
        <v>9</v>
      </c>
      <c r="B261" s="75" t="s">
        <v>185</v>
      </c>
      <c r="C261" s="10"/>
      <c r="D261" s="10"/>
      <c r="E261" s="10"/>
      <c r="F261" s="11"/>
    </row>
    <row r="262" spans="1:6" x14ac:dyDescent="0.15">
      <c r="A262" s="13" t="s">
        <v>9</v>
      </c>
      <c r="B262" s="76" t="s">
        <v>186</v>
      </c>
      <c r="C262" s="10"/>
      <c r="D262" s="10"/>
      <c r="E262" s="10"/>
      <c r="F262" s="11"/>
    </row>
    <row r="263" spans="1:6" ht="21" x14ac:dyDescent="0.15">
      <c r="A263" s="32" t="s">
        <v>9</v>
      </c>
      <c r="B263" s="79" t="s">
        <v>187</v>
      </c>
      <c r="C263" s="10"/>
      <c r="D263" s="10"/>
      <c r="E263" s="10"/>
      <c r="F263" s="11"/>
    </row>
    <row r="264" spans="1:6" x14ac:dyDescent="0.15">
      <c r="A264" s="14" t="s">
        <v>233</v>
      </c>
      <c r="B264" s="77" t="s">
        <v>234</v>
      </c>
      <c r="C264" s="15" t="s">
        <v>89</v>
      </c>
      <c r="D264" s="16">
        <v>1</v>
      </c>
      <c r="E264" s="17" t="s">
        <v>17</v>
      </c>
      <c r="F264" s="18" t="e">
        <f>ROUND(D264*E264,2)</f>
        <v>#VALUE!</v>
      </c>
    </row>
    <row r="265" spans="1:6" x14ac:dyDescent="0.15">
      <c r="A265" s="14" t="s">
        <v>235</v>
      </c>
      <c r="B265" s="77" t="s">
        <v>236</v>
      </c>
      <c r="C265" s="15" t="s">
        <v>89</v>
      </c>
      <c r="D265" s="16">
        <v>1</v>
      </c>
      <c r="E265" s="17" t="s">
        <v>17</v>
      </c>
      <c r="F265" s="18" t="e">
        <f>ROUND(D265*E265,2)</f>
        <v>#VALUE!</v>
      </c>
    </row>
    <row r="266" spans="1:6" x14ac:dyDescent="0.15">
      <c r="A266" s="14" t="s">
        <v>192</v>
      </c>
      <c r="B266" s="77" t="s">
        <v>193</v>
      </c>
      <c r="C266" s="15" t="s">
        <v>89</v>
      </c>
      <c r="D266" s="16">
        <v>2</v>
      </c>
      <c r="E266" s="61" t="str">
        <f>E137</f>
        <v xml:space="preserve"> </v>
      </c>
      <c r="F266" s="18" t="e">
        <f>ROUND(D266*E266,2)</f>
        <v>#VALUE!</v>
      </c>
    </row>
    <row r="267" spans="1:6" x14ac:dyDescent="0.15">
      <c r="A267" s="14" t="s">
        <v>237</v>
      </c>
      <c r="B267" s="77" t="s">
        <v>238</v>
      </c>
      <c r="C267" s="15" t="s">
        <v>89</v>
      </c>
      <c r="D267" s="16">
        <v>1</v>
      </c>
      <c r="E267" s="17" t="s">
        <v>17</v>
      </c>
      <c r="F267" s="18" t="e">
        <f>ROUND(D267*E267,2)</f>
        <v>#VALUE!</v>
      </c>
    </row>
    <row r="268" spans="1:6" x14ac:dyDescent="0.15">
      <c r="A268" s="14" t="s">
        <v>239</v>
      </c>
      <c r="B268" s="77" t="s">
        <v>240</v>
      </c>
      <c r="C268" s="15" t="s">
        <v>89</v>
      </c>
      <c r="D268" s="16">
        <v>1</v>
      </c>
      <c r="E268" s="17" t="s">
        <v>17</v>
      </c>
      <c r="F268" s="18" t="e">
        <f>ROUND(D268*E268,2)</f>
        <v>#VALUE!</v>
      </c>
    </row>
    <row r="269" spans="1:6" x14ac:dyDescent="0.15">
      <c r="A269" s="13" t="s">
        <v>9</v>
      </c>
      <c r="B269" s="76" t="s">
        <v>199</v>
      </c>
      <c r="C269" s="10"/>
      <c r="D269" s="10"/>
      <c r="E269" s="10"/>
      <c r="F269" s="11"/>
    </row>
    <row r="270" spans="1:6" x14ac:dyDescent="0.15">
      <c r="A270" s="14" t="s">
        <v>200</v>
      </c>
      <c r="B270" s="77" t="s">
        <v>201</v>
      </c>
      <c r="C270" s="15" t="s">
        <v>89</v>
      </c>
      <c r="D270" s="16">
        <v>30</v>
      </c>
      <c r="E270" s="61" t="str">
        <f>E142</f>
        <v xml:space="preserve"> </v>
      </c>
      <c r="F270" s="18" t="e">
        <f>ROUND(D270*E270,2)</f>
        <v>#VALUE!</v>
      </c>
    </row>
    <row r="271" spans="1:6" x14ac:dyDescent="0.15">
      <c r="A271" s="14" t="s">
        <v>241</v>
      </c>
      <c r="B271" s="77" t="s">
        <v>242</v>
      </c>
      <c r="C271" s="15" t="s">
        <v>89</v>
      </c>
      <c r="D271" s="16">
        <v>2</v>
      </c>
      <c r="E271" s="17" t="s">
        <v>17</v>
      </c>
      <c r="F271" s="18" t="e">
        <f>ROUND(D271*E271,2)</f>
        <v>#VALUE!</v>
      </c>
    </row>
    <row r="272" spans="1:6" ht="21" x14ac:dyDescent="0.15">
      <c r="A272" s="27" t="s">
        <v>243</v>
      </c>
      <c r="B272" s="78" t="s">
        <v>244</v>
      </c>
      <c r="C272" s="28" t="s">
        <v>67</v>
      </c>
      <c r="D272" s="29">
        <v>5</v>
      </c>
      <c r="E272" s="30" t="s">
        <v>17</v>
      </c>
      <c r="F272" s="31" t="e">
        <f>ROUND(D272*E272,2)</f>
        <v>#VALUE!</v>
      </c>
    </row>
    <row r="273" spans="1:6" x14ac:dyDescent="0.15">
      <c r="A273" s="21"/>
      <c r="B273" s="22" t="s">
        <v>205</v>
      </c>
      <c r="C273" s="22"/>
      <c r="D273" s="22"/>
      <c r="E273" s="23" t="s">
        <v>41</v>
      </c>
      <c r="F273" s="24" t="e">
        <f>F264+F265+F266+F267+F268+F270+F271+F272</f>
        <v>#VALUE!</v>
      </c>
    </row>
    <row r="274" spans="1:6" x14ac:dyDescent="0.15">
      <c r="A274" s="20"/>
      <c r="B274" s="25"/>
      <c r="C274" s="25"/>
      <c r="D274" s="25"/>
      <c r="E274" s="25"/>
      <c r="F274" s="25"/>
    </row>
    <row r="275" spans="1:6" ht="15" x14ac:dyDescent="0.2">
      <c r="A275" s="7" t="s">
        <v>9</v>
      </c>
      <c r="B275" s="26" t="s">
        <v>206</v>
      </c>
      <c r="C275" s="26"/>
      <c r="D275" s="26"/>
      <c r="E275" s="26"/>
      <c r="F275" s="26"/>
    </row>
    <row r="276" spans="1:6" ht="14.25" x14ac:dyDescent="0.2">
      <c r="A276" s="9" t="s">
        <v>9</v>
      </c>
      <c r="B276" s="74" t="s">
        <v>207</v>
      </c>
      <c r="C276" s="10"/>
      <c r="D276" s="10"/>
      <c r="E276" s="10"/>
      <c r="F276" s="11"/>
    </row>
    <row r="277" spans="1:6" x14ac:dyDescent="0.15">
      <c r="A277" s="14" t="s">
        <v>208</v>
      </c>
      <c r="B277" s="77" t="s">
        <v>209</v>
      </c>
      <c r="C277" s="15" t="s">
        <v>89</v>
      </c>
      <c r="D277" s="16">
        <v>17</v>
      </c>
      <c r="E277" s="61" t="str">
        <f>E149</f>
        <v xml:space="preserve"> </v>
      </c>
      <c r="F277" s="18" t="e">
        <f>ROUND(D277*E277,2)</f>
        <v>#VALUE!</v>
      </c>
    </row>
    <row r="278" spans="1:6" x14ac:dyDescent="0.15">
      <c r="A278" s="14" t="s">
        <v>212</v>
      </c>
      <c r="B278" s="77" t="s">
        <v>213</v>
      </c>
      <c r="C278" s="15" t="s">
        <v>89</v>
      </c>
      <c r="D278" s="16">
        <v>3</v>
      </c>
      <c r="E278" s="61" t="str">
        <f>E151</f>
        <v xml:space="preserve"> </v>
      </c>
      <c r="F278" s="18" t="e">
        <f>ROUND(D278*E278,2)</f>
        <v>#VALUE!</v>
      </c>
    </row>
    <row r="279" spans="1:6" x14ac:dyDescent="0.15">
      <c r="A279" s="14" t="s">
        <v>245</v>
      </c>
      <c r="B279" s="77" t="s">
        <v>246</v>
      </c>
      <c r="C279" s="15" t="s">
        <v>89</v>
      </c>
      <c r="D279" s="16">
        <v>1</v>
      </c>
      <c r="E279" s="17" t="s">
        <v>17</v>
      </c>
      <c r="F279" s="18" t="e">
        <f>ROUND(D279*E279,2)</f>
        <v>#VALUE!</v>
      </c>
    </row>
    <row r="280" spans="1:6" x14ac:dyDescent="0.15">
      <c r="A280" s="14" t="s">
        <v>247</v>
      </c>
      <c r="B280" s="77" t="s">
        <v>248</v>
      </c>
      <c r="C280" s="15" t="s">
        <v>89</v>
      </c>
      <c r="D280" s="16">
        <v>3</v>
      </c>
      <c r="E280" s="17" t="s">
        <v>17</v>
      </c>
      <c r="F280" s="18" t="e">
        <f>ROUND(D280*E280,2)</f>
        <v>#VALUE!</v>
      </c>
    </row>
    <row r="281" spans="1:6" x14ac:dyDescent="0.15">
      <c r="A281" s="14" t="s">
        <v>249</v>
      </c>
      <c r="B281" s="77" t="s">
        <v>250</v>
      </c>
      <c r="C281" s="15" t="s">
        <v>89</v>
      </c>
      <c r="D281" s="16">
        <v>2</v>
      </c>
      <c r="E281" s="17" t="s">
        <v>17</v>
      </c>
      <c r="F281" s="18" t="e">
        <f>ROUND(D281*E281,2)</f>
        <v>#VALUE!</v>
      </c>
    </row>
    <row r="282" spans="1:6" x14ac:dyDescent="0.15">
      <c r="A282" s="14" t="s">
        <v>216</v>
      </c>
      <c r="B282" s="77" t="s">
        <v>217</v>
      </c>
      <c r="C282" s="15" t="s">
        <v>89</v>
      </c>
      <c r="D282" s="16">
        <v>4</v>
      </c>
      <c r="E282" s="61" t="str">
        <f>E153</f>
        <v xml:space="preserve"> </v>
      </c>
      <c r="F282" s="18" t="e">
        <f>ROUND(D282*E282,2)</f>
        <v>#VALUE!</v>
      </c>
    </row>
    <row r="283" spans="1:6" x14ac:dyDescent="0.15">
      <c r="A283" s="27" t="s">
        <v>218</v>
      </c>
      <c r="B283" s="78" t="s">
        <v>219</v>
      </c>
      <c r="C283" s="28" t="s">
        <v>67</v>
      </c>
      <c r="D283" s="29">
        <v>7.5</v>
      </c>
      <c r="E283" s="60" t="str">
        <f>E154</f>
        <v xml:space="preserve"> </v>
      </c>
      <c r="F283" s="31" t="e">
        <f>ROUND(D283*E283,2)</f>
        <v>#VALUE!</v>
      </c>
    </row>
    <row r="284" spans="1:6" x14ac:dyDescent="0.15">
      <c r="A284" s="21"/>
      <c r="B284" s="22" t="s">
        <v>220</v>
      </c>
      <c r="C284" s="22"/>
      <c r="D284" s="22"/>
      <c r="E284" s="23" t="s">
        <v>41</v>
      </c>
      <c r="F284" s="24" t="e">
        <f>F277+F278+F279+F280+F281+F282+F283</f>
        <v>#VALUE!</v>
      </c>
    </row>
    <row r="285" spans="1:6" x14ac:dyDescent="0.15">
      <c r="A285" s="20"/>
      <c r="B285" s="25"/>
      <c r="C285" s="25"/>
      <c r="D285" s="25"/>
      <c r="E285" s="25"/>
      <c r="F285" s="25"/>
    </row>
    <row r="286" spans="1:6" ht="15" x14ac:dyDescent="0.2">
      <c r="A286" s="7" t="s">
        <v>9</v>
      </c>
      <c r="B286" s="26" t="s">
        <v>251</v>
      </c>
      <c r="C286" s="26"/>
      <c r="D286" s="26"/>
      <c r="E286" s="26"/>
      <c r="F286" s="26"/>
    </row>
    <row r="287" spans="1:6" x14ac:dyDescent="0.15">
      <c r="A287" s="14" t="s">
        <v>252</v>
      </c>
      <c r="B287" s="77" t="s">
        <v>253</v>
      </c>
      <c r="C287" s="15" t="s">
        <v>31</v>
      </c>
      <c r="D287" s="16">
        <v>2</v>
      </c>
      <c r="E287" s="17" t="s">
        <v>17</v>
      </c>
      <c r="F287" s="18" t="e">
        <f>ROUND(D287*E287,2)</f>
        <v>#VALUE!</v>
      </c>
    </row>
    <row r="288" spans="1:6" ht="28.5" x14ac:dyDescent="0.2">
      <c r="A288" s="9" t="s">
        <v>9</v>
      </c>
      <c r="B288" s="74" t="s">
        <v>254</v>
      </c>
      <c r="C288" s="10"/>
      <c r="D288" s="10"/>
      <c r="E288" s="10"/>
      <c r="F288" s="11"/>
    </row>
    <row r="289" spans="1:6" ht="12.75" x14ac:dyDescent="0.2">
      <c r="A289" s="12" t="s">
        <v>9</v>
      </c>
      <c r="B289" s="75" t="s">
        <v>255</v>
      </c>
      <c r="C289" s="10"/>
      <c r="D289" s="10"/>
      <c r="E289" s="10"/>
      <c r="F289" s="11"/>
    </row>
    <row r="290" spans="1:6" x14ac:dyDescent="0.15">
      <c r="A290" s="14" t="s">
        <v>256</v>
      </c>
      <c r="B290" s="77" t="s">
        <v>257</v>
      </c>
      <c r="C290" s="15" t="s">
        <v>89</v>
      </c>
      <c r="D290" s="16">
        <v>1</v>
      </c>
      <c r="E290" s="17" t="s">
        <v>17</v>
      </c>
      <c r="F290" s="18" t="e">
        <f>ROUND(D290*E290,2)</f>
        <v>#VALUE!</v>
      </c>
    </row>
    <row r="291" spans="1:6" x14ac:dyDescent="0.15">
      <c r="A291" s="14" t="s">
        <v>258</v>
      </c>
      <c r="B291" s="77" t="s">
        <v>259</v>
      </c>
      <c r="C291" s="15" t="s">
        <v>89</v>
      </c>
      <c r="D291" s="16">
        <v>1</v>
      </c>
      <c r="E291" s="17" t="s">
        <v>17</v>
      </c>
      <c r="F291" s="18" t="e">
        <f>ROUND(D291*E291,2)</f>
        <v>#VALUE!</v>
      </c>
    </row>
    <row r="292" spans="1:6" x14ac:dyDescent="0.15">
      <c r="A292" s="27" t="s">
        <v>260</v>
      </c>
      <c r="B292" s="78" t="s">
        <v>261</v>
      </c>
      <c r="C292" s="28" t="s">
        <v>89</v>
      </c>
      <c r="D292" s="29">
        <v>1</v>
      </c>
      <c r="E292" s="30" t="s">
        <v>17</v>
      </c>
      <c r="F292" s="31" t="e">
        <f>ROUND(D292*E292,2)</f>
        <v>#VALUE!</v>
      </c>
    </row>
    <row r="293" spans="1:6" x14ac:dyDescent="0.15">
      <c r="A293" s="21"/>
      <c r="B293" s="22" t="s">
        <v>262</v>
      </c>
      <c r="C293" s="22"/>
      <c r="D293" s="22"/>
      <c r="E293" s="23" t="s">
        <v>41</v>
      </c>
      <c r="F293" s="24" t="e">
        <f>F287+F290+F291+F292</f>
        <v>#VALUE!</v>
      </c>
    </row>
    <row r="294" spans="1:6" ht="12" thickBot="1" x14ac:dyDescent="0.2">
      <c r="A294" s="33"/>
      <c r="B294" s="34"/>
      <c r="C294" s="34"/>
      <c r="D294" s="34"/>
      <c r="E294" s="34"/>
      <c r="F294" s="34"/>
    </row>
    <row r="296" spans="1:6" ht="12" thickBot="1" x14ac:dyDescent="0.2">
      <c r="A296" s="35" t="s">
        <v>263</v>
      </c>
      <c r="B296" s="35"/>
      <c r="C296" s="35"/>
      <c r="D296" s="35"/>
      <c r="E296" s="35"/>
      <c r="F296" s="35"/>
    </row>
    <row r="297" spans="1:6" ht="21" x14ac:dyDescent="0.15">
      <c r="A297" s="4" t="s">
        <v>3</v>
      </c>
      <c r="B297" s="36" t="s">
        <v>4</v>
      </c>
      <c r="C297" s="36"/>
      <c r="D297" s="5" t="s">
        <v>222</v>
      </c>
      <c r="E297" s="5" t="s">
        <v>223</v>
      </c>
      <c r="F297" s="6" t="s">
        <v>224</v>
      </c>
    </row>
    <row r="298" spans="1:6" x14ac:dyDescent="0.15">
      <c r="A298" s="37"/>
      <c r="B298" s="38" t="s">
        <v>10</v>
      </c>
      <c r="C298" s="38"/>
      <c r="D298" s="39" t="e">
        <f>F193</f>
        <v>#VALUE!</v>
      </c>
      <c r="E298" s="39" t="e">
        <f>(20/100)*D298</f>
        <v>#VALUE!</v>
      </c>
      <c r="F298" s="40" t="e">
        <f>(1+(20/100))*D298</f>
        <v>#VALUE!</v>
      </c>
    </row>
    <row r="299" spans="1:6" x14ac:dyDescent="0.15">
      <c r="A299" s="41"/>
      <c r="B299" s="42" t="s">
        <v>42</v>
      </c>
      <c r="C299" s="42"/>
      <c r="D299" s="43" t="e">
        <f>F208</f>
        <v>#VALUE!</v>
      </c>
      <c r="E299" s="43" t="e">
        <f>(20/100)*D299</f>
        <v>#VALUE!</v>
      </c>
      <c r="F299" s="44" t="e">
        <f>(1+(20/100))*D299</f>
        <v>#VALUE!</v>
      </c>
    </row>
    <row r="300" spans="1:6" x14ac:dyDescent="0.15">
      <c r="A300" s="41"/>
      <c r="B300" s="42" t="s">
        <v>62</v>
      </c>
      <c r="C300" s="42"/>
      <c r="D300" s="43" t="e">
        <f>F214</f>
        <v>#VALUE!</v>
      </c>
      <c r="E300" s="43" t="e">
        <f>(20/100)*D300</f>
        <v>#VALUE!</v>
      </c>
      <c r="F300" s="44" t="e">
        <f>(1+(20/100))*D300</f>
        <v>#VALUE!</v>
      </c>
    </row>
    <row r="301" spans="1:6" x14ac:dyDescent="0.15">
      <c r="A301" s="41"/>
      <c r="B301" s="42" t="s">
        <v>124</v>
      </c>
      <c r="C301" s="42"/>
      <c r="D301" s="43" t="e">
        <f>F225</f>
        <v>#VALUE!</v>
      </c>
      <c r="E301" s="43" t="e">
        <f>(20/100)*D301</f>
        <v>#VALUE!</v>
      </c>
      <c r="F301" s="44" t="e">
        <f>(1+(20/100))*D301</f>
        <v>#VALUE!</v>
      </c>
    </row>
    <row r="302" spans="1:6" x14ac:dyDescent="0.15">
      <c r="A302" s="41"/>
      <c r="B302" s="42" t="s">
        <v>138</v>
      </c>
      <c r="C302" s="42"/>
      <c r="D302" s="43" t="e">
        <f>F231</f>
        <v>#VALUE!</v>
      </c>
      <c r="E302" s="43" t="e">
        <f>(20/100)*D302</f>
        <v>#VALUE!</v>
      </c>
      <c r="F302" s="44" t="e">
        <f>(1+(20/100))*D302</f>
        <v>#VALUE!</v>
      </c>
    </row>
    <row r="303" spans="1:6" x14ac:dyDescent="0.15">
      <c r="A303" s="41"/>
      <c r="B303" s="42" t="s">
        <v>144</v>
      </c>
      <c r="C303" s="42"/>
      <c r="D303" s="43" t="e">
        <f>F240</f>
        <v>#VALUE!</v>
      </c>
      <c r="E303" s="43" t="e">
        <f>(20/100)*D303</f>
        <v>#VALUE!</v>
      </c>
      <c r="F303" s="44" t="e">
        <f>(1+(20/100))*D303</f>
        <v>#VALUE!</v>
      </c>
    </row>
    <row r="304" spans="1:6" x14ac:dyDescent="0.15">
      <c r="A304" s="41"/>
      <c r="B304" s="42" t="s">
        <v>154</v>
      </c>
      <c r="C304" s="42"/>
      <c r="D304" s="43" t="e">
        <f>F257</f>
        <v>#VALUE!</v>
      </c>
      <c r="E304" s="43" t="e">
        <f>(20/100)*D304</f>
        <v>#VALUE!</v>
      </c>
      <c r="F304" s="44" t="e">
        <f>(1+(20/100))*D304</f>
        <v>#VALUE!</v>
      </c>
    </row>
    <row r="305" spans="1:6" x14ac:dyDescent="0.15">
      <c r="A305" s="41"/>
      <c r="B305" s="42" t="s">
        <v>184</v>
      </c>
      <c r="C305" s="42"/>
      <c r="D305" s="43" t="e">
        <f>F273</f>
        <v>#VALUE!</v>
      </c>
      <c r="E305" s="43" t="e">
        <f>(20/100)*D305</f>
        <v>#VALUE!</v>
      </c>
      <c r="F305" s="44" t="e">
        <f>(1+(20/100))*D305</f>
        <v>#VALUE!</v>
      </c>
    </row>
    <row r="306" spans="1:6" x14ac:dyDescent="0.15">
      <c r="A306" s="41"/>
      <c r="B306" s="42" t="s">
        <v>206</v>
      </c>
      <c r="C306" s="42"/>
      <c r="D306" s="43" t="e">
        <f>F284</f>
        <v>#VALUE!</v>
      </c>
      <c r="E306" s="43" t="e">
        <f>(20/100)*D306</f>
        <v>#VALUE!</v>
      </c>
      <c r="F306" s="44" t="e">
        <f>(1+(20/100))*D306</f>
        <v>#VALUE!</v>
      </c>
    </row>
    <row r="307" spans="1:6" ht="12" thickBot="1" x14ac:dyDescent="0.2">
      <c r="A307" s="41"/>
      <c r="B307" s="42" t="s">
        <v>251</v>
      </c>
      <c r="C307" s="42"/>
      <c r="D307" s="43" t="e">
        <f>F293</f>
        <v>#VALUE!</v>
      </c>
      <c r="E307" s="43" t="e">
        <f>(20/100)*D307</f>
        <v>#VALUE!</v>
      </c>
      <c r="F307" s="44" t="e">
        <f>(1+(20/100))*D307</f>
        <v>#VALUE!</v>
      </c>
    </row>
    <row r="308" spans="1:6" x14ac:dyDescent="0.15">
      <c r="A308" s="45"/>
      <c r="B308" s="46" t="s">
        <v>225</v>
      </c>
      <c r="C308" s="46"/>
      <c r="D308" s="47" t="e">
        <f>F193+F208+F214+F225+F231+F240+F257+F273+F284+F293</f>
        <v>#VALUE!</v>
      </c>
      <c r="E308" s="48" t="e">
        <f>(20/100)*D308</f>
        <v>#VALUE!</v>
      </c>
      <c r="F308" s="49" t="e">
        <f>(1+(20/100))*D308</f>
        <v>#VALUE!</v>
      </c>
    </row>
    <row r="309" spans="1:6" ht="12" thickBot="1" x14ac:dyDescent="0.2">
      <c r="A309" s="33"/>
      <c r="B309" s="50"/>
      <c r="C309" s="50"/>
      <c r="D309" s="51"/>
      <c r="E309" s="51"/>
      <c r="F309" s="52"/>
    </row>
    <row r="311" spans="1:6" ht="12" thickBot="1" x14ac:dyDescent="0.2">
      <c r="A311" s="35" t="s">
        <v>264</v>
      </c>
      <c r="B311" s="35"/>
      <c r="C311" s="35"/>
      <c r="D311" s="35"/>
      <c r="E311" s="35"/>
      <c r="F311" s="35"/>
    </row>
    <row r="312" spans="1:6" ht="21" x14ac:dyDescent="0.15">
      <c r="A312" s="53" t="s">
        <v>4</v>
      </c>
      <c r="B312" s="53"/>
      <c r="C312" s="53"/>
      <c r="D312" s="5" t="s">
        <v>222</v>
      </c>
      <c r="E312" s="5" t="s">
        <v>223</v>
      </c>
      <c r="F312" s="6" t="s">
        <v>224</v>
      </c>
    </row>
    <row r="313" spans="1:6" x14ac:dyDescent="0.15">
      <c r="A313" s="54" t="s">
        <v>265</v>
      </c>
      <c r="B313" s="54"/>
      <c r="C313" s="54"/>
      <c r="D313" s="55" t="e">
        <f>F193+F208+F214+F225+F231+F240+F257+F273+F284+F293</f>
        <v>#VALUE!</v>
      </c>
      <c r="E313" s="56" t="e">
        <f>(20/100)*D313</f>
        <v>#VALUE!</v>
      </c>
      <c r="F313" s="57" t="e">
        <f>SUM(D313:E313)</f>
        <v>#VALUE!</v>
      </c>
    </row>
    <row r="314" spans="1:6" ht="12" thickBot="1" x14ac:dyDescent="0.2">
      <c r="A314" s="59"/>
      <c r="B314" s="59"/>
      <c r="C314" s="59"/>
      <c r="D314" s="51"/>
      <c r="E314" s="51"/>
      <c r="F314" s="52"/>
    </row>
    <row r="316" spans="1:6" ht="42.75" customHeight="1" thickBot="1" x14ac:dyDescent="0.2">
      <c r="A316" s="2" t="s">
        <v>1</v>
      </c>
      <c r="B316" s="2"/>
      <c r="C316" s="2"/>
      <c r="D316" s="2"/>
      <c r="E316" s="3" t="s">
        <v>266</v>
      </c>
      <c r="F316" s="3"/>
    </row>
    <row r="317" spans="1:6" x14ac:dyDescent="0.15">
      <c r="A317" s="4" t="s">
        <v>3</v>
      </c>
      <c r="B317" s="73" t="s">
        <v>4</v>
      </c>
      <c r="C317" s="5" t="s">
        <v>5</v>
      </c>
      <c r="D317" s="5" t="s">
        <v>6</v>
      </c>
      <c r="E317" s="5" t="s">
        <v>7</v>
      </c>
      <c r="F317" s="6" t="s">
        <v>8</v>
      </c>
    </row>
    <row r="318" spans="1:6" ht="15" x14ac:dyDescent="0.2">
      <c r="A318" s="7" t="s">
        <v>9</v>
      </c>
      <c r="B318" s="8" t="s">
        <v>10</v>
      </c>
      <c r="C318" s="8"/>
      <c r="D318" s="8"/>
      <c r="E318" s="8"/>
      <c r="F318" s="8"/>
    </row>
    <row r="319" spans="1:6" ht="14.25" x14ac:dyDescent="0.2">
      <c r="A319" s="9" t="s">
        <v>9</v>
      </c>
      <c r="B319" s="74" t="s">
        <v>11</v>
      </c>
      <c r="C319" s="10"/>
      <c r="D319" s="10"/>
      <c r="E319" s="10"/>
      <c r="F319" s="11"/>
    </row>
    <row r="320" spans="1:6" ht="12.75" x14ac:dyDescent="0.2">
      <c r="A320" s="12" t="s">
        <v>9</v>
      </c>
      <c r="B320" s="75" t="s">
        <v>12</v>
      </c>
      <c r="C320" s="10"/>
      <c r="D320" s="10"/>
      <c r="E320" s="10"/>
      <c r="F320" s="11"/>
    </row>
    <row r="321" spans="1:6" x14ac:dyDescent="0.15">
      <c r="A321" s="13" t="s">
        <v>9</v>
      </c>
      <c r="B321" s="76" t="s">
        <v>13</v>
      </c>
      <c r="C321" s="10"/>
      <c r="D321" s="10"/>
      <c r="E321" s="10"/>
      <c r="F321" s="11"/>
    </row>
    <row r="322" spans="1:6" x14ac:dyDescent="0.15">
      <c r="A322" s="14" t="s">
        <v>267</v>
      </c>
      <c r="B322" s="77" t="s">
        <v>268</v>
      </c>
      <c r="C322" s="15" t="s">
        <v>16</v>
      </c>
      <c r="D322" s="16">
        <v>1</v>
      </c>
      <c r="E322" s="17" t="s">
        <v>17</v>
      </c>
      <c r="F322" s="18" t="e">
        <f>ROUND(D322*E322,2)</f>
        <v>#VALUE!</v>
      </c>
    </row>
    <row r="323" spans="1:6" x14ac:dyDescent="0.15">
      <c r="A323" s="13" t="s">
        <v>9</v>
      </c>
      <c r="B323" s="76" t="s">
        <v>21</v>
      </c>
      <c r="C323" s="10"/>
      <c r="D323" s="10"/>
      <c r="E323" s="10"/>
      <c r="F323" s="11"/>
    </row>
    <row r="324" spans="1:6" ht="21" x14ac:dyDescent="0.15">
      <c r="A324" s="14" t="s">
        <v>269</v>
      </c>
      <c r="B324" s="77" t="s">
        <v>270</v>
      </c>
      <c r="C324" s="15" t="s">
        <v>16</v>
      </c>
      <c r="D324" s="16">
        <v>1</v>
      </c>
      <c r="E324" s="17" t="s">
        <v>17</v>
      </c>
      <c r="F324" s="18" t="e">
        <f>ROUND(D324*E324,2)</f>
        <v>#VALUE!</v>
      </c>
    </row>
    <row r="325" spans="1:6" x14ac:dyDescent="0.15">
      <c r="A325" s="14" t="s">
        <v>24</v>
      </c>
      <c r="B325" s="77" t="s">
        <v>25</v>
      </c>
      <c r="C325" s="15" t="s">
        <v>26</v>
      </c>
      <c r="D325" s="16">
        <v>3</v>
      </c>
      <c r="E325" s="61" t="str">
        <f>E13</f>
        <v xml:space="preserve"> </v>
      </c>
      <c r="F325" s="18" t="e">
        <f>ROUND(D325*E325,2)</f>
        <v>#VALUE!</v>
      </c>
    </row>
    <row r="326" spans="1:6" x14ac:dyDescent="0.15">
      <c r="A326" s="14" t="s">
        <v>271</v>
      </c>
      <c r="B326" s="77" t="s">
        <v>272</v>
      </c>
      <c r="C326" s="15" t="s">
        <v>16</v>
      </c>
      <c r="D326" s="16">
        <v>1</v>
      </c>
      <c r="E326" s="17" t="s">
        <v>17</v>
      </c>
      <c r="F326" s="18" t="e">
        <f>ROUND(D326*E326,2)</f>
        <v>#VALUE!</v>
      </c>
    </row>
    <row r="327" spans="1:6" x14ac:dyDescent="0.15">
      <c r="A327" s="14" t="s">
        <v>29</v>
      </c>
      <c r="B327" s="77" t="s">
        <v>30</v>
      </c>
      <c r="C327" s="15" t="s">
        <v>31</v>
      </c>
      <c r="D327" s="16">
        <v>2.5</v>
      </c>
      <c r="E327" s="61" t="str">
        <f>E15</f>
        <v xml:space="preserve"> </v>
      </c>
      <c r="F327" s="18" t="e">
        <f>ROUND(D327*E327,2)</f>
        <v>#VALUE!</v>
      </c>
    </row>
    <row r="328" spans="1:6" ht="12.75" x14ac:dyDescent="0.2">
      <c r="A328" s="12" t="s">
        <v>9</v>
      </c>
      <c r="B328" s="75" t="s">
        <v>34</v>
      </c>
      <c r="C328" s="10"/>
      <c r="D328" s="10"/>
      <c r="E328" s="10"/>
      <c r="F328" s="11"/>
    </row>
    <row r="329" spans="1:6" x14ac:dyDescent="0.15">
      <c r="A329" s="13" t="s">
        <v>9</v>
      </c>
      <c r="B329" s="76" t="s">
        <v>35</v>
      </c>
      <c r="C329" s="10"/>
      <c r="D329" s="10"/>
      <c r="E329" s="10"/>
      <c r="F329" s="11"/>
    </row>
    <row r="330" spans="1:6" ht="21" x14ac:dyDescent="0.15">
      <c r="A330" s="14" t="s">
        <v>273</v>
      </c>
      <c r="B330" s="77" t="s">
        <v>274</v>
      </c>
      <c r="C330" s="15" t="s">
        <v>16</v>
      </c>
      <c r="D330" s="16">
        <v>1</v>
      </c>
      <c r="E330" s="17" t="s">
        <v>17</v>
      </c>
      <c r="F330" s="18" t="e">
        <f>ROUND(D330*E330,2)</f>
        <v>#VALUE!</v>
      </c>
    </row>
    <row r="331" spans="1:6" ht="21" x14ac:dyDescent="0.15">
      <c r="A331" s="27" t="s">
        <v>275</v>
      </c>
      <c r="B331" s="78" t="s">
        <v>276</v>
      </c>
      <c r="C331" s="28" t="s">
        <v>16</v>
      </c>
      <c r="D331" s="29">
        <v>1</v>
      </c>
      <c r="E331" s="30" t="s">
        <v>17</v>
      </c>
      <c r="F331" s="31" t="e">
        <f>ROUND(D331*E331,2)</f>
        <v>#VALUE!</v>
      </c>
    </row>
    <row r="332" spans="1:6" x14ac:dyDescent="0.15">
      <c r="A332" s="21"/>
      <c r="B332" s="22" t="s">
        <v>40</v>
      </c>
      <c r="C332" s="22"/>
      <c r="D332" s="22"/>
      <c r="E332" s="23" t="s">
        <v>41</v>
      </c>
      <c r="F332" s="24" t="e">
        <f>F322+F324+F325+F326+F327+F330+F331</f>
        <v>#VALUE!</v>
      </c>
    </row>
    <row r="333" spans="1:6" x14ac:dyDescent="0.15">
      <c r="A333" s="20"/>
      <c r="B333" s="25"/>
      <c r="C333" s="25"/>
      <c r="D333" s="25"/>
      <c r="E333" s="25"/>
      <c r="F333" s="25"/>
    </row>
    <row r="334" spans="1:6" ht="15" x14ac:dyDescent="0.2">
      <c r="A334" s="7" t="s">
        <v>9</v>
      </c>
      <c r="B334" s="26" t="s">
        <v>42</v>
      </c>
      <c r="C334" s="26"/>
      <c r="D334" s="26"/>
      <c r="E334" s="26"/>
      <c r="F334" s="26"/>
    </row>
    <row r="335" spans="1:6" ht="28.5" x14ac:dyDescent="0.2">
      <c r="A335" s="9" t="s">
        <v>9</v>
      </c>
      <c r="B335" s="74" t="s">
        <v>43</v>
      </c>
      <c r="C335" s="10"/>
      <c r="D335" s="10"/>
      <c r="E335" s="10"/>
      <c r="F335" s="11"/>
    </row>
    <row r="336" spans="1:6" ht="25.5" x14ac:dyDescent="0.2">
      <c r="A336" s="12" t="s">
        <v>9</v>
      </c>
      <c r="B336" s="75" t="s">
        <v>44</v>
      </c>
      <c r="C336" s="10"/>
      <c r="D336" s="10"/>
      <c r="E336" s="10"/>
      <c r="F336" s="11"/>
    </row>
    <row r="337" spans="1:6" ht="22.5" x14ac:dyDescent="0.15">
      <c r="A337" s="13" t="s">
        <v>9</v>
      </c>
      <c r="B337" s="76" t="s">
        <v>45</v>
      </c>
      <c r="C337" s="10"/>
      <c r="D337" s="10"/>
      <c r="E337" s="10"/>
      <c r="F337" s="11"/>
    </row>
    <row r="338" spans="1:6" x14ac:dyDescent="0.15">
      <c r="A338" s="14" t="s">
        <v>46</v>
      </c>
      <c r="B338" s="77" t="s">
        <v>47</v>
      </c>
      <c r="C338" s="15" t="s">
        <v>26</v>
      </c>
      <c r="D338" s="16">
        <v>1100</v>
      </c>
      <c r="E338" s="61" t="str">
        <f>E27</f>
        <v xml:space="preserve"> </v>
      </c>
      <c r="F338" s="18" t="e">
        <f>ROUND(D338*E338,2)</f>
        <v>#VALUE!</v>
      </c>
    </row>
    <row r="339" spans="1:6" x14ac:dyDescent="0.15">
      <c r="A339" s="13" t="s">
        <v>9</v>
      </c>
      <c r="B339" s="76" t="s">
        <v>48</v>
      </c>
      <c r="C339" s="10"/>
      <c r="D339" s="10"/>
      <c r="E339" s="10"/>
      <c r="F339" s="11"/>
    </row>
    <row r="340" spans="1:6" ht="21" x14ac:dyDescent="0.15">
      <c r="A340" s="14" t="s">
        <v>277</v>
      </c>
      <c r="B340" s="77" t="s">
        <v>278</v>
      </c>
      <c r="C340" s="15" t="s">
        <v>31</v>
      </c>
      <c r="D340" s="16">
        <v>275</v>
      </c>
      <c r="E340" s="17" t="s">
        <v>17</v>
      </c>
      <c r="F340" s="18" t="e">
        <f>ROUND(D340*E340,2)</f>
        <v>#VALUE!</v>
      </c>
    </row>
    <row r="341" spans="1:6" x14ac:dyDescent="0.15">
      <c r="A341" s="14" t="s">
        <v>51</v>
      </c>
      <c r="B341" s="77" t="s">
        <v>52</v>
      </c>
      <c r="C341" s="15" t="s">
        <v>26</v>
      </c>
      <c r="D341" s="16">
        <v>1100</v>
      </c>
      <c r="E341" s="61" t="str">
        <f>E30</f>
        <v xml:space="preserve"> </v>
      </c>
      <c r="F341" s="18" t="e">
        <f>ROUND(D341*E341,2)</f>
        <v>#VALUE!</v>
      </c>
    </row>
    <row r="342" spans="1:6" x14ac:dyDescent="0.15">
      <c r="A342" s="14" t="s">
        <v>53</v>
      </c>
      <c r="B342" s="77" t="s">
        <v>54</v>
      </c>
      <c r="C342" s="15" t="s">
        <v>31</v>
      </c>
      <c r="D342" s="16">
        <v>275</v>
      </c>
      <c r="E342" s="61" t="str">
        <f>E31</f>
        <v xml:space="preserve"> </v>
      </c>
      <c r="F342" s="18" t="e">
        <f>ROUND(D342*E342,2)</f>
        <v>#VALUE!</v>
      </c>
    </row>
    <row r="343" spans="1:6" x14ac:dyDescent="0.15">
      <c r="A343" s="14" t="s">
        <v>279</v>
      </c>
      <c r="B343" s="77" t="s">
        <v>280</v>
      </c>
      <c r="C343" s="15" t="s">
        <v>31</v>
      </c>
      <c r="D343" s="16">
        <v>100</v>
      </c>
      <c r="E343" s="17" t="s">
        <v>17</v>
      </c>
      <c r="F343" s="18" t="e">
        <f>ROUND(D343*E343,2)</f>
        <v>#VALUE!</v>
      </c>
    </row>
    <row r="344" spans="1:6" ht="12.75" x14ac:dyDescent="0.2">
      <c r="A344" s="12" t="s">
        <v>9</v>
      </c>
      <c r="B344" s="75" t="s">
        <v>57</v>
      </c>
      <c r="C344" s="10"/>
      <c r="D344" s="10"/>
      <c r="E344" s="10"/>
      <c r="F344" s="11"/>
    </row>
    <row r="345" spans="1:6" ht="22.5" x14ac:dyDescent="0.15">
      <c r="A345" s="13" t="s">
        <v>9</v>
      </c>
      <c r="B345" s="76" t="s">
        <v>58</v>
      </c>
      <c r="C345" s="10"/>
      <c r="D345" s="10"/>
      <c r="E345" s="10"/>
      <c r="F345" s="11"/>
    </row>
    <row r="346" spans="1:6" x14ac:dyDescent="0.15">
      <c r="A346" s="27" t="s">
        <v>59</v>
      </c>
      <c r="B346" s="78" t="s">
        <v>60</v>
      </c>
      <c r="C346" s="28" t="s">
        <v>31</v>
      </c>
      <c r="D346" s="29">
        <v>110</v>
      </c>
      <c r="E346" s="60" t="str">
        <f>E35</f>
        <v xml:space="preserve"> </v>
      </c>
      <c r="F346" s="31" t="e">
        <f>ROUND(D346*E346,2)</f>
        <v>#VALUE!</v>
      </c>
    </row>
    <row r="347" spans="1:6" x14ac:dyDescent="0.15">
      <c r="A347" s="21"/>
      <c r="B347" s="22" t="s">
        <v>61</v>
      </c>
      <c r="C347" s="22"/>
      <c r="D347" s="22"/>
      <c r="E347" s="23" t="s">
        <v>41</v>
      </c>
      <c r="F347" s="24" t="e">
        <f>F338+F340+F341+F342+F343+F346</f>
        <v>#VALUE!</v>
      </c>
    </row>
    <row r="348" spans="1:6" x14ac:dyDescent="0.15">
      <c r="A348" s="20"/>
      <c r="B348" s="25"/>
      <c r="C348" s="25"/>
      <c r="D348" s="25"/>
      <c r="E348" s="25"/>
      <c r="F348" s="25"/>
    </row>
    <row r="349" spans="1:6" ht="15" x14ac:dyDescent="0.2">
      <c r="A349" s="7" t="s">
        <v>9</v>
      </c>
      <c r="B349" s="26" t="s">
        <v>124</v>
      </c>
      <c r="C349" s="26"/>
      <c r="D349" s="26"/>
      <c r="E349" s="26"/>
      <c r="F349" s="26"/>
    </row>
    <row r="350" spans="1:6" ht="28.5" x14ac:dyDescent="0.2">
      <c r="A350" s="9" t="s">
        <v>9</v>
      </c>
      <c r="B350" s="74" t="s">
        <v>43</v>
      </c>
      <c r="C350" s="10"/>
      <c r="D350" s="10"/>
      <c r="E350" s="10"/>
      <c r="F350" s="11"/>
    </row>
    <row r="351" spans="1:6" ht="12.75" x14ac:dyDescent="0.2">
      <c r="A351" s="12" t="s">
        <v>9</v>
      </c>
      <c r="B351" s="75" t="s">
        <v>125</v>
      </c>
      <c r="C351" s="10"/>
      <c r="D351" s="10"/>
      <c r="E351" s="10"/>
      <c r="F351" s="11"/>
    </row>
    <row r="352" spans="1:6" x14ac:dyDescent="0.15">
      <c r="A352" s="13" t="s">
        <v>9</v>
      </c>
      <c r="B352" s="76" t="s">
        <v>126</v>
      </c>
      <c r="C352" s="10"/>
      <c r="D352" s="10"/>
      <c r="E352" s="10"/>
      <c r="F352" s="11"/>
    </row>
    <row r="353" spans="1:6" x14ac:dyDescent="0.15">
      <c r="A353" s="14" t="s">
        <v>127</v>
      </c>
      <c r="B353" s="77" t="s">
        <v>128</v>
      </c>
      <c r="C353" s="15" t="s">
        <v>89</v>
      </c>
      <c r="D353" s="16">
        <v>2</v>
      </c>
      <c r="E353" s="61" t="str">
        <f>E84</f>
        <v xml:space="preserve"> </v>
      </c>
      <c r="F353" s="18" t="e">
        <f>ROUND(D353*E353,2)</f>
        <v>#VALUE!</v>
      </c>
    </row>
    <row r="354" spans="1:6" x14ac:dyDescent="0.15">
      <c r="A354" s="27" t="s">
        <v>135</v>
      </c>
      <c r="B354" s="78" t="s">
        <v>136</v>
      </c>
      <c r="C354" s="28" t="s">
        <v>89</v>
      </c>
      <c r="D354" s="29">
        <v>3</v>
      </c>
      <c r="E354" s="60" t="str">
        <f>E88</f>
        <v xml:space="preserve"> </v>
      </c>
      <c r="F354" s="31" t="e">
        <f>ROUND(D354*E354,2)</f>
        <v>#VALUE!</v>
      </c>
    </row>
    <row r="355" spans="1:6" x14ac:dyDescent="0.15">
      <c r="A355" s="21"/>
      <c r="B355" s="22" t="s">
        <v>137</v>
      </c>
      <c r="C355" s="22"/>
      <c r="D355" s="22"/>
      <c r="E355" s="23" t="s">
        <v>41</v>
      </c>
      <c r="F355" s="24" t="e">
        <f>F353+F354</f>
        <v>#VALUE!</v>
      </c>
    </row>
    <row r="356" spans="1:6" x14ac:dyDescent="0.15">
      <c r="A356" s="20"/>
      <c r="B356" s="25"/>
      <c r="C356" s="25"/>
      <c r="D356" s="25"/>
      <c r="E356" s="25"/>
      <c r="F356" s="25"/>
    </row>
    <row r="357" spans="1:6" ht="15" x14ac:dyDescent="0.2">
      <c r="A357" s="7" t="s">
        <v>9</v>
      </c>
      <c r="B357" s="26" t="s">
        <v>154</v>
      </c>
      <c r="C357" s="26"/>
      <c r="D357" s="26"/>
      <c r="E357" s="26"/>
      <c r="F357" s="26"/>
    </row>
    <row r="358" spans="1:6" ht="28.5" x14ac:dyDescent="0.2">
      <c r="A358" s="9" t="s">
        <v>9</v>
      </c>
      <c r="B358" s="74" t="s">
        <v>43</v>
      </c>
      <c r="C358" s="10"/>
      <c r="D358" s="10"/>
      <c r="E358" s="10"/>
      <c r="F358" s="11"/>
    </row>
    <row r="359" spans="1:6" ht="12.75" x14ac:dyDescent="0.2">
      <c r="A359" s="12" t="s">
        <v>9</v>
      </c>
      <c r="B359" s="75" t="s">
        <v>155</v>
      </c>
      <c r="C359" s="10"/>
      <c r="D359" s="10"/>
      <c r="E359" s="10"/>
      <c r="F359" s="11"/>
    </row>
    <row r="360" spans="1:6" x14ac:dyDescent="0.15">
      <c r="A360" s="13" t="s">
        <v>9</v>
      </c>
      <c r="B360" s="76" t="s">
        <v>156</v>
      </c>
      <c r="C360" s="10"/>
      <c r="D360" s="10"/>
      <c r="E360" s="10"/>
      <c r="F360" s="11"/>
    </row>
    <row r="361" spans="1:6" x14ac:dyDescent="0.15">
      <c r="A361" s="14" t="s">
        <v>157</v>
      </c>
      <c r="B361" s="77" t="s">
        <v>158</v>
      </c>
      <c r="C361" s="15" t="s">
        <v>67</v>
      </c>
      <c r="D361" s="16">
        <v>15</v>
      </c>
      <c r="E361" s="61" t="str">
        <f>E110</f>
        <v xml:space="preserve"> </v>
      </c>
      <c r="F361" s="18" t="e">
        <f>ROUND(D361*E361,2)</f>
        <v>#VALUE!</v>
      </c>
    </row>
    <row r="362" spans="1:6" ht="14.25" x14ac:dyDescent="0.2">
      <c r="A362" s="9" t="s">
        <v>9</v>
      </c>
      <c r="B362" s="74" t="s">
        <v>139</v>
      </c>
      <c r="C362" s="10"/>
      <c r="D362" s="10"/>
      <c r="E362" s="10"/>
      <c r="F362" s="11"/>
    </row>
    <row r="363" spans="1:6" ht="12.75" x14ac:dyDescent="0.2">
      <c r="A363" s="12" t="s">
        <v>9</v>
      </c>
      <c r="B363" s="75" t="s">
        <v>140</v>
      </c>
      <c r="C363" s="10"/>
      <c r="D363" s="10"/>
      <c r="E363" s="10"/>
      <c r="F363" s="11"/>
    </row>
    <row r="364" spans="1:6" x14ac:dyDescent="0.15">
      <c r="A364" s="13" t="s">
        <v>9</v>
      </c>
      <c r="B364" s="76" t="s">
        <v>281</v>
      </c>
      <c r="C364" s="10"/>
      <c r="D364" s="10"/>
      <c r="E364" s="10"/>
      <c r="F364" s="11"/>
    </row>
    <row r="365" spans="1:6" x14ac:dyDescent="0.15">
      <c r="A365" s="14" t="s">
        <v>282</v>
      </c>
      <c r="B365" s="77" t="s">
        <v>283</v>
      </c>
      <c r="C365" s="15" t="s">
        <v>26</v>
      </c>
      <c r="D365" s="16">
        <v>750</v>
      </c>
      <c r="E365" s="17" t="s">
        <v>17</v>
      </c>
      <c r="F365" s="18" t="e">
        <f>ROUND(D365*E365,2)</f>
        <v>#VALUE!</v>
      </c>
    </row>
    <row r="366" spans="1:6" x14ac:dyDescent="0.15">
      <c r="A366" s="13" t="s">
        <v>9</v>
      </c>
      <c r="B366" s="76" t="s">
        <v>284</v>
      </c>
      <c r="C366" s="10"/>
      <c r="D366" s="10"/>
      <c r="E366" s="10"/>
      <c r="F366" s="11"/>
    </row>
    <row r="367" spans="1:6" x14ac:dyDescent="0.15">
      <c r="A367" s="14" t="s">
        <v>285</v>
      </c>
      <c r="B367" s="77" t="s">
        <v>286</v>
      </c>
      <c r="C367" s="15" t="s">
        <v>26</v>
      </c>
      <c r="D367" s="16">
        <v>350</v>
      </c>
      <c r="E367" s="17" t="s">
        <v>17</v>
      </c>
      <c r="F367" s="18" t="e">
        <f>ROUND(D367*E367,2)</f>
        <v>#VALUE!</v>
      </c>
    </row>
    <row r="368" spans="1:6" x14ac:dyDescent="0.15">
      <c r="A368" s="27" t="s">
        <v>287</v>
      </c>
      <c r="B368" s="78" t="s">
        <v>288</v>
      </c>
      <c r="C368" s="28" t="s">
        <v>26</v>
      </c>
      <c r="D368" s="29">
        <v>750</v>
      </c>
      <c r="E368" s="30" t="s">
        <v>17</v>
      </c>
      <c r="F368" s="31" t="e">
        <f>ROUND(D368*E368,2)</f>
        <v>#VALUE!</v>
      </c>
    </row>
    <row r="369" spans="1:6" x14ac:dyDescent="0.15">
      <c r="A369" s="21"/>
      <c r="B369" s="22" t="s">
        <v>183</v>
      </c>
      <c r="C369" s="22"/>
      <c r="D369" s="22"/>
      <c r="E369" s="23" t="s">
        <v>41</v>
      </c>
      <c r="F369" s="24" t="e">
        <f>F361+F365+F367+F368</f>
        <v>#VALUE!</v>
      </c>
    </row>
    <row r="370" spans="1:6" x14ac:dyDescent="0.15">
      <c r="A370" s="20"/>
      <c r="B370" s="25"/>
      <c r="C370" s="25"/>
      <c r="D370" s="25"/>
      <c r="E370" s="25"/>
      <c r="F370" s="25"/>
    </row>
    <row r="371" spans="1:6" ht="15" x14ac:dyDescent="0.2">
      <c r="A371" s="7" t="s">
        <v>9</v>
      </c>
      <c r="B371" s="26" t="s">
        <v>206</v>
      </c>
      <c r="C371" s="26"/>
      <c r="D371" s="26"/>
      <c r="E371" s="26"/>
      <c r="F371" s="26"/>
    </row>
    <row r="372" spans="1:6" ht="14.25" x14ac:dyDescent="0.2">
      <c r="A372" s="9" t="s">
        <v>9</v>
      </c>
      <c r="B372" s="74" t="s">
        <v>207</v>
      </c>
      <c r="C372" s="10"/>
      <c r="D372" s="10"/>
      <c r="E372" s="10"/>
      <c r="F372" s="11"/>
    </row>
    <row r="373" spans="1:6" x14ac:dyDescent="0.15">
      <c r="A373" s="14" t="s">
        <v>247</v>
      </c>
      <c r="B373" s="77" t="s">
        <v>248</v>
      </c>
      <c r="C373" s="15" t="s">
        <v>89</v>
      </c>
      <c r="D373" s="16">
        <v>7</v>
      </c>
      <c r="E373" s="61" t="str">
        <f>E280</f>
        <v xml:space="preserve"> </v>
      </c>
      <c r="F373" s="18" t="e">
        <f>ROUND(D373*E373,2)</f>
        <v>#VALUE!</v>
      </c>
    </row>
    <row r="374" spans="1:6" x14ac:dyDescent="0.15">
      <c r="A374" s="14" t="s">
        <v>249</v>
      </c>
      <c r="B374" s="77" t="s">
        <v>250</v>
      </c>
      <c r="C374" s="15" t="s">
        <v>89</v>
      </c>
      <c r="D374" s="16">
        <v>3</v>
      </c>
      <c r="E374" s="61" t="str">
        <f>E281</f>
        <v xml:space="preserve"> </v>
      </c>
      <c r="F374" s="18" t="e">
        <f>ROUND(D374*E374,2)</f>
        <v>#VALUE!</v>
      </c>
    </row>
    <row r="375" spans="1:6" x14ac:dyDescent="0.15">
      <c r="A375" s="14" t="s">
        <v>216</v>
      </c>
      <c r="B375" s="77" t="s">
        <v>217</v>
      </c>
      <c r="C375" s="15" t="s">
        <v>89</v>
      </c>
      <c r="D375" s="16">
        <v>6</v>
      </c>
      <c r="E375" s="61" t="str">
        <f>E153</f>
        <v xml:space="preserve"> </v>
      </c>
      <c r="F375" s="18" t="e">
        <f>ROUND(D375*E375,2)</f>
        <v>#VALUE!</v>
      </c>
    </row>
    <row r="376" spans="1:6" x14ac:dyDescent="0.15">
      <c r="A376" s="21"/>
      <c r="B376" s="22" t="s">
        <v>220</v>
      </c>
      <c r="C376" s="22"/>
      <c r="D376" s="22"/>
      <c r="E376" s="23" t="s">
        <v>41</v>
      </c>
      <c r="F376" s="24" t="e">
        <f>F373+F374+F375</f>
        <v>#VALUE!</v>
      </c>
    </row>
    <row r="377" spans="1:6" x14ac:dyDescent="0.15">
      <c r="A377" s="20"/>
      <c r="B377" s="25"/>
      <c r="C377" s="25"/>
      <c r="D377" s="25"/>
      <c r="E377" s="25"/>
      <c r="F377" s="25"/>
    </row>
    <row r="378" spans="1:6" ht="15" x14ac:dyDescent="0.2">
      <c r="A378" s="7" t="s">
        <v>9</v>
      </c>
      <c r="B378" s="26" t="s">
        <v>251</v>
      </c>
      <c r="C378" s="26"/>
      <c r="D378" s="26"/>
      <c r="E378" s="26"/>
      <c r="F378" s="26"/>
    </row>
    <row r="379" spans="1:6" x14ac:dyDescent="0.15">
      <c r="A379" s="14" t="s">
        <v>252</v>
      </c>
      <c r="B379" s="77" t="s">
        <v>253</v>
      </c>
      <c r="C379" s="15" t="s">
        <v>31</v>
      </c>
      <c r="D379" s="16">
        <v>7</v>
      </c>
      <c r="E379" s="61" t="str">
        <f>E287</f>
        <v xml:space="preserve"> </v>
      </c>
      <c r="F379" s="18" t="e">
        <f>ROUND(D379*E379,2)</f>
        <v>#VALUE!</v>
      </c>
    </row>
    <row r="380" spans="1:6" ht="28.5" x14ac:dyDescent="0.2">
      <c r="A380" s="9" t="s">
        <v>9</v>
      </c>
      <c r="B380" s="74" t="s">
        <v>254</v>
      </c>
      <c r="C380" s="10"/>
      <c r="D380" s="10"/>
      <c r="E380" s="10"/>
      <c r="F380" s="11"/>
    </row>
    <row r="381" spans="1:6" ht="12.75" x14ac:dyDescent="0.2">
      <c r="A381" s="12" t="s">
        <v>9</v>
      </c>
      <c r="B381" s="75" t="s">
        <v>255</v>
      </c>
      <c r="C381" s="10"/>
      <c r="D381" s="10"/>
      <c r="E381" s="10"/>
      <c r="F381" s="11"/>
    </row>
    <row r="382" spans="1:6" x14ac:dyDescent="0.15">
      <c r="A382" s="14" t="s">
        <v>256</v>
      </c>
      <c r="B382" s="77" t="s">
        <v>257</v>
      </c>
      <c r="C382" s="15" t="s">
        <v>89</v>
      </c>
      <c r="D382" s="16">
        <v>2</v>
      </c>
      <c r="E382" s="61" t="str">
        <f>E290</f>
        <v xml:space="preserve"> </v>
      </c>
      <c r="F382" s="18" t="e">
        <f>ROUND(D382*E382,2)</f>
        <v>#VALUE!</v>
      </c>
    </row>
    <row r="383" spans="1:6" x14ac:dyDescent="0.15">
      <c r="A383" s="14" t="s">
        <v>258</v>
      </c>
      <c r="B383" s="77" t="s">
        <v>259</v>
      </c>
      <c r="C383" s="15" t="s">
        <v>89</v>
      </c>
      <c r="D383" s="16">
        <v>1</v>
      </c>
      <c r="E383" s="61" t="str">
        <f>E291</f>
        <v xml:space="preserve"> </v>
      </c>
      <c r="F383" s="18" t="e">
        <f>ROUND(D383*E383,2)</f>
        <v>#VALUE!</v>
      </c>
    </row>
    <row r="384" spans="1:6" x14ac:dyDescent="0.15">
      <c r="A384" s="14" t="s">
        <v>289</v>
      </c>
      <c r="B384" s="77" t="s">
        <v>290</v>
      </c>
      <c r="C384" s="15" t="s">
        <v>89</v>
      </c>
      <c r="D384" s="16">
        <v>1</v>
      </c>
      <c r="E384" s="17" t="s">
        <v>17</v>
      </c>
      <c r="F384" s="18" t="e">
        <f>ROUND(D384*E384,2)</f>
        <v>#VALUE!</v>
      </c>
    </row>
    <row r="385" spans="1:6" x14ac:dyDescent="0.15">
      <c r="A385" s="14" t="s">
        <v>291</v>
      </c>
      <c r="B385" s="77" t="s">
        <v>292</v>
      </c>
      <c r="C385" s="15" t="s">
        <v>89</v>
      </c>
      <c r="D385" s="16">
        <v>1</v>
      </c>
      <c r="E385" s="17" t="s">
        <v>17</v>
      </c>
      <c r="F385" s="18" t="e">
        <f>ROUND(D385*E385,2)</f>
        <v>#VALUE!</v>
      </c>
    </row>
    <row r="386" spans="1:6" x14ac:dyDescent="0.15">
      <c r="A386" s="27" t="s">
        <v>260</v>
      </c>
      <c r="B386" s="78" t="s">
        <v>261</v>
      </c>
      <c r="C386" s="28" t="s">
        <v>89</v>
      </c>
      <c r="D386" s="29">
        <v>2</v>
      </c>
      <c r="E386" s="60" t="str">
        <f>E292</f>
        <v xml:space="preserve"> </v>
      </c>
      <c r="F386" s="31" t="e">
        <f>ROUND(D386*E386,2)</f>
        <v>#VALUE!</v>
      </c>
    </row>
    <row r="387" spans="1:6" x14ac:dyDescent="0.15">
      <c r="A387" s="21"/>
      <c r="B387" s="22" t="s">
        <v>262</v>
      </c>
      <c r="C387" s="22"/>
      <c r="D387" s="22"/>
      <c r="E387" s="23" t="s">
        <v>41</v>
      </c>
      <c r="F387" s="24" t="e">
        <f>F379+F382+F383+F384+F385+F386</f>
        <v>#VALUE!</v>
      </c>
    </row>
    <row r="388" spans="1:6" ht="12" thickBot="1" x14ac:dyDescent="0.2">
      <c r="A388" s="33"/>
      <c r="B388" s="34"/>
      <c r="C388" s="34"/>
      <c r="D388" s="34"/>
      <c r="E388" s="34"/>
      <c r="F388" s="34"/>
    </row>
    <row r="390" spans="1:6" ht="12" thickBot="1" x14ac:dyDescent="0.2">
      <c r="A390" s="35" t="s">
        <v>293</v>
      </c>
      <c r="B390" s="35"/>
      <c r="C390" s="35"/>
      <c r="D390" s="35"/>
      <c r="E390" s="35"/>
      <c r="F390" s="35"/>
    </row>
    <row r="391" spans="1:6" ht="21" x14ac:dyDescent="0.15">
      <c r="A391" s="4" t="s">
        <v>3</v>
      </c>
      <c r="B391" s="36" t="s">
        <v>4</v>
      </c>
      <c r="C391" s="36"/>
      <c r="D391" s="5" t="s">
        <v>222</v>
      </c>
      <c r="E391" s="5" t="s">
        <v>223</v>
      </c>
      <c r="F391" s="6" t="s">
        <v>224</v>
      </c>
    </row>
    <row r="392" spans="1:6" x14ac:dyDescent="0.15">
      <c r="A392" s="37"/>
      <c r="B392" s="38" t="s">
        <v>10</v>
      </c>
      <c r="C392" s="38"/>
      <c r="D392" s="39" t="e">
        <f>F332</f>
        <v>#VALUE!</v>
      </c>
      <c r="E392" s="39" t="e">
        <f>(20/100)*D392</f>
        <v>#VALUE!</v>
      </c>
      <c r="F392" s="40" t="e">
        <f>(1+(20/100))*D392</f>
        <v>#VALUE!</v>
      </c>
    </row>
    <row r="393" spans="1:6" x14ac:dyDescent="0.15">
      <c r="A393" s="41"/>
      <c r="B393" s="42" t="s">
        <v>42</v>
      </c>
      <c r="C393" s="42"/>
      <c r="D393" s="43" t="e">
        <f>F347</f>
        <v>#VALUE!</v>
      </c>
      <c r="E393" s="43" t="e">
        <f>(20/100)*D393</f>
        <v>#VALUE!</v>
      </c>
      <c r="F393" s="44" t="e">
        <f>(1+(20/100))*D393</f>
        <v>#VALUE!</v>
      </c>
    </row>
    <row r="394" spans="1:6" x14ac:dyDescent="0.15">
      <c r="A394" s="41"/>
      <c r="B394" s="42" t="s">
        <v>124</v>
      </c>
      <c r="C394" s="42"/>
      <c r="D394" s="43" t="e">
        <f>F355</f>
        <v>#VALUE!</v>
      </c>
      <c r="E394" s="43" t="e">
        <f>(20/100)*D394</f>
        <v>#VALUE!</v>
      </c>
      <c r="F394" s="44" t="e">
        <f>(1+(20/100))*D394</f>
        <v>#VALUE!</v>
      </c>
    </row>
    <row r="395" spans="1:6" x14ac:dyDescent="0.15">
      <c r="A395" s="41"/>
      <c r="B395" s="42" t="s">
        <v>154</v>
      </c>
      <c r="C395" s="42"/>
      <c r="D395" s="43" t="e">
        <f>F369</f>
        <v>#VALUE!</v>
      </c>
      <c r="E395" s="43" t="e">
        <f>(20/100)*D395</f>
        <v>#VALUE!</v>
      </c>
      <c r="F395" s="44" t="e">
        <f>(1+(20/100))*D395</f>
        <v>#VALUE!</v>
      </c>
    </row>
    <row r="396" spans="1:6" x14ac:dyDescent="0.15">
      <c r="A396" s="41"/>
      <c r="B396" s="42" t="s">
        <v>206</v>
      </c>
      <c r="C396" s="42"/>
      <c r="D396" s="43" t="e">
        <f>F376</f>
        <v>#VALUE!</v>
      </c>
      <c r="E396" s="43" t="e">
        <f>(20/100)*D396</f>
        <v>#VALUE!</v>
      </c>
      <c r="F396" s="44" t="e">
        <f>(1+(20/100))*D396</f>
        <v>#VALUE!</v>
      </c>
    </row>
    <row r="397" spans="1:6" ht="12" thickBot="1" x14ac:dyDescent="0.2">
      <c r="A397" s="41"/>
      <c r="B397" s="42" t="s">
        <v>251</v>
      </c>
      <c r="C397" s="42"/>
      <c r="D397" s="43" t="e">
        <f>F387</f>
        <v>#VALUE!</v>
      </c>
      <c r="E397" s="43" t="e">
        <f>(20/100)*D397</f>
        <v>#VALUE!</v>
      </c>
      <c r="F397" s="44" t="e">
        <f>(1+(20/100))*D397</f>
        <v>#VALUE!</v>
      </c>
    </row>
    <row r="398" spans="1:6" x14ac:dyDescent="0.15">
      <c r="A398" s="45"/>
      <c r="B398" s="46" t="s">
        <v>225</v>
      </c>
      <c r="C398" s="46"/>
      <c r="D398" s="47" t="e">
        <f>F332+F347+F355+F369+F376+F387</f>
        <v>#VALUE!</v>
      </c>
      <c r="E398" s="48" t="e">
        <f>(20/100)*D398</f>
        <v>#VALUE!</v>
      </c>
      <c r="F398" s="49" t="e">
        <f>(1+(20/100))*D398</f>
        <v>#VALUE!</v>
      </c>
    </row>
    <row r="399" spans="1:6" ht="12" thickBot="1" x14ac:dyDescent="0.2">
      <c r="A399" s="33"/>
      <c r="B399" s="50"/>
      <c r="C399" s="50"/>
      <c r="D399" s="51"/>
      <c r="E399" s="51"/>
      <c r="F399" s="52"/>
    </row>
    <row r="401" spans="1:6" ht="12" thickBot="1" x14ac:dyDescent="0.2">
      <c r="A401" s="35" t="s">
        <v>294</v>
      </c>
      <c r="B401" s="35"/>
      <c r="C401" s="35"/>
      <c r="D401" s="35"/>
      <c r="E401" s="35"/>
      <c r="F401" s="35"/>
    </row>
    <row r="402" spans="1:6" ht="21" x14ac:dyDescent="0.15">
      <c r="A402" s="53" t="s">
        <v>4</v>
      </c>
      <c r="B402" s="53"/>
      <c r="C402" s="53"/>
      <c r="D402" s="5" t="s">
        <v>222</v>
      </c>
      <c r="E402" s="5" t="s">
        <v>223</v>
      </c>
      <c r="F402" s="6" t="s">
        <v>224</v>
      </c>
    </row>
    <row r="403" spans="1:6" x14ac:dyDescent="0.15">
      <c r="A403" s="54" t="s">
        <v>295</v>
      </c>
      <c r="B403" s="54"/>
      <c r="C403" s="54"/>
      <c r="D403" s="55" t="e">
        <f>F332+F347+F355+F369+F376+F387</f>
        <v>#VALUE!</v>
      </c>
      <c r="E403" s="56" t="e">
        <f>(20/100)*D403</f>
        <v>#VALUE!</v>
      </c>
      <c r="F403" s="57" t="e">
        <f>SUM(D403:E403)</f>
        <v>#VALUE!</v>
      </c>
    </row>
    <row r="404" spans="1:6" ht="12" thickBot="1" x14ac:dyDescent="0.2">
      <c r="A404" s="59"/>
      <c r="B404" s="59"/>
      <c r="C404" s="59"/>
      <c r="D404" s="51"/>
      <c r="E404" s="51"/>
      <c r="F404" s="52"/>
    </row>
    <row r="406" spans="1:6" ht="12" thickBot="1" x14ac:dyDescent="0.2">
      <c r="A406" s="35" t="s">
        <v>302</v>
      </c>
      <c r="B406" s="35"/>
      <c r="C406" s="35"/>
      <c r="D406" s="35"/>
      <c r="E406" s="35"/>
      <c r="F406" s="35"/>
    </row>
    <row r="407" spans="1:6" ht="21" x14ac:dyDescent="0.15">
      <c r="A407" s="53" t="s">
        <v>4</v>
      </c>
      <c r="B407" s="53"/>
      <c r="C407" s="53"/>
      <c r="D407" s="5" t="s">
        <v>222</v>
      </c>
      <c r="E407" s="5" t="s">
        <v>223</v>
      </c>
      <c r="F407" s="6" t="s">
        <v>224</v>
      </c>
    </row>
    <row r="408" spans="1:6" ht="19.5" customHeight="1" x14ac:dyDescent="0.15">
      <c r="A408" s="62" t="s">
        <v>296</v>
      </c>
      <c r="B408" s="62"/>
      <c r="C408" s="62"/>
      <c r="D408" s="39" t="e">
        <f>D174</f>
        <v>#VALUE!</v>
      </c>
      <c r="E408" s="39" t="e">
        <f>(20/100)*D408</f>
        <v>#VALUE!</v>
      </c>
      <c r="F408" s="40" t="e">
        <f>SUM(D408:E408)</f>
        <v>#VALUE!</v>
      </c>
    </row>
    <row r="409" spans="1:6" ht="20.25" customHeight="1" x14ac:dyDescent="0.15">
      <c r="A409" s="63" t="s">
        <v>297</v>
      </c>
      <c r="B409" s="63"/>
      <c r="C409" s="64"/>
      <c r="D409" s="65" t="e">
        <f>-(C409*D408)</f>
        <v>#VALUE!</v>
      </c>
      <c r="E409" s="66"/>
      <c r="F409" s="67"/>
    </row>
    <row r="410" spans="1:6" ht="21" x14ac:dyDescent="0.15">
      <c r="A410" s="58"/>
      <c r="B410" s="58"/>
      <c r="C410" s="68" t="s">
        <v>298</v>
      </c>
      <c r="D410" s="43" t="e">
        <f>SUM(D408:D409)</f>
        <v>#VALUE!</v>
      </c>
      <c r="E410" s="43" t="e">
        <f>(20/100)*D410</f>
        <v>#VALUE!</v>
      </c>
      <c r="F410" s="44" t="e">
        <f>SUM(D410:E410)</f>
        <v>#VALUE!</v>
      </c>
    </row>
    <row r="411" spans="1:6" ht="19.5" customHeight="1" x14ac:dyDescent="0.15">
      <c r="A411" s="69" t="s">
        <v>299</v>
      </c>
      <c r="B411" s="69"/>
      <c r="C411" s="69"/>
      <c r="D411" s="43" t="e">
        <f>D313</f>
        <v>#VALUE!</v>
      </c>
      <c r="E411" s="43" t="e">
        <f>(20/100)*D411</f>
        <v>#VALUE!</v>
      </c>
      <c r="F411" s="44" t="e">
        <f>SUM(D411:E411)</f>
        <v>#VALUE!</v>
      </c>
    </row>
    <row r="412" spans="1:6" ht="19.5" customHeight="1" x14ac:dyDescent="0.15">
      <c r="A412" s="63" t="s">
        <v>297</v>
      </c>
      <c r="B412" s="63"/>
      <c r="C412" s="64"/>
      <c r="D412" s="65" t="e">
        <f>-(C412*D411)</f>
        <v>#VALUE!</v>
      </c>
      <c r="E412" s="66"/>
      <c r="F412" s="67"/>
    </row>
    <row r="413" spans="1:6" ht="21" x14ac:dyDescent="0.15">
      <c r="A413" s="58"/>
      <c r="B413" s="58"/>
      <c r="C413" s="68" t="s">
        <v>298</v>
      </c>
      <c r="D413" s="43" t="e">
        <f>SUM(D411:D412)</f>
        <v>#VALUE!</v>
      </c>
      <c r="E413" s="43" t="e">
        <f>(20/100)*D413</f>
        <v>#VALUE!</v>
      </c>
      <c r="F413" s="44" t="e">
        <f>SUM(D413:E413)</f>
        <v>#VALUE!</v>
      </c>
    </row>
    <row r="414" spans="1:6" ht="19.5" customHeight="1" x14ac:dyDescent="0.15">
      <c r="A414" s="69" t="s">
        <v>300</v>
      </c>
      <c r="B414" s="69"/>
      <c r="C414" s="69"/>
      <c r="D414" s="43" t="e">
        <f>D403</f>
        <v>#VALUE!</v>
      </c>
      <c r="E414" s="43" t="e">
        <f>(20/100)*D414</f>
        <v>#VALUE!</v>
      </c>
      <c r="F414" s="44" t="e">
        <f>SUM(D414:E414)</f>
        <v>#VALUE!</v>
      </c>
    </row>
    <row r="415" spans="1:6" ht="19.5" customHeight="1" x14ac:dyDescent="0.15">
      <c r="A415" s="63" t="s">
        <v>297</v>
      </c>
      <c r="B415" s="63"/>
      <c r="C415" s="64"/>
      <c r="D415" s="65" t="e">
        <f>-(C415*D414)</f>
        <v>#VALUE!</v>
      </c>
      <c r="E415" s="66"/>
      <c r="F415" s="67"/>
    </row>
    <row r="416" spans="1:6" ht="21.75" thickBot="1" x14ac:dyDescent="0.2">
      <c r="A416" s="58"/>
      <c r="B416" s="58"/>
      <c r="C416" s="68" t="s">
        <v>298</v>
      </c>
      <c r="D416" s="43" t="e">
        <f>SUM(D414:D415)</f>
        <v>#VALUE!</v>
      </c>
      <c r="E416" s="43" t="e">
        <f>(20/100)*D416</f>
        <v>#VALUE!</v>
      </c>
      <c r="F416" s="44" t="e">
        <f>SUM(D416:E416)</f>
        <v>#VALUE!</v>
      </c>
    </row>
    <row r="417" spans="1:6" ht="12.75" x14ac:dyDescent="0.15">
      <c r="A417" s="81" t="s">
        <v>301</v>
      </c>
      <c r="B417" s="81"/>
      <c r="C417" s="81"/>
      <c r="D417" s="70" t="e">
        <f>D410+D413+D416</f>
        <v>#VALUE!</v>
      </c>
      <c r="E417" s="71" t="e">
        <f>(20/100)*D417</f>
        <v>#VALUE!</v>
      </c>
      <c r="F417" s="72" t="e">
        <f>SUM(D417:E417)</f>
        <v>#VALUE!</v>
      </c>
    </row>
    <row r="418" spans="1:6" ht="12" thickBot="1" x14ac:dyDescent="0.2">
      <c r="A418" s="59"/>
      <c r="B418" s="59"/>
      <c r="C418" s="59"/>
      <c r="D418" s="51"/>
      <c r="E418" s="51"/>
      <c r="F418" s="52"/>
    </row>
  </sheetData>
  <sheetProtection algorithmName="SHA-512" hashValue="n5fRT5xG1kMwojFHexdbtk9Rk5F+/USvb04C27iw35qTQWB0icmMmyN9lacJ3vfel/ehn+YQ2IzrmexZ4TFkYQ==" saltValue="UkfGHeHAd53IVSbMCBkSPA==" spinCount="100000" sheet="1" objects="1" scenarios="1"/>
  <mergeCells count="144">
    <mergeCell ref="A414:C414"/>
    <mergeCell ref="A415:B415"/>
    <mergeCell ref="A416:B416"/>
    <mergeCell ref="A417:C417"/>
    <mergeCell ref="A418:C418"/>
    <mergeCell ref="A408:C408"/>
    <mergeCell ref="A409:B409"/>
    <mergeCell ref="A410:B410"/>
    <mergeCell ref="A411:C411"/>
    <mergeCell ref="A412:B412"/>
    <mergeCell ref="A413:B413"/>
    <mergeCell ref="A401:F401"/>
    <mergeCell ref="A402:C402"/>
    <mergeCell ref="A403:C403"/>
    <mergeCell ref="A404:C404"/>
    <mergeCell ref="A406:F406"/>
    <mergeCell ref="A407:C407"/>
    <mergeCell ref="B394:C394"/>
    <mergeCell ref="B395:C395"/>
    <mergeCell ref="B396:C396"/>
    <mergeCell ref="B397:C397"/>
    <mergeCell ref="B398:C398"/>
    <mergeCell ref="B399:C399"/>
    <mergeCell ref="B387:D387"/>
    <mergeCell ref="B388:F388"/>
    <mergeCell ref="A390:F390"/>
    <mergeCell ref="B391:C391"/>
    <mergeCell ref="B392:C392"/>
    <mergeCell ref="B393:C393"/>
    <mergeCell ref="B369:D369"/>
    <mergeCell ref="B370:F370"/>
    <mergeCell ref="B371:F371"/>
    <mergeCell ref="B376:D376"/>
    <mergeCell ref="B377:F377"/>
    <mergeCell ref="B378:F378"/>
    <mergeCell ref="B347:D347"/>
    <mergeCell ref="B348:F348"/>
    <mergeCell ref="B349:F349"/>
    <mergeCell ref="B355:D355"/>
    <mergeCell ref="B356:F356"/>
    <mergeCell ref="B357:F357"/>
    <mergeCell ref="A316:D316"/>
    <mergeCell ref="E316:F316"/>
    <mergeCell ref="B318:F318"/>
    <mergeCell ref="B332:D332"/>
    <mergeCell ref="B333:F333"/>
    <mergeCell ref="B334:F334"/>
    <mergeCell ref="B308:C308"/>
    <mergeCell ref="B309:C309"/>
    <mergeCell ref="A311:F311"/>
    <mergeCell ref="A312:C312"/>
    <mergeCell ref="A313:C313"/>
    <mergeCell ref="A314:C314"/>
    <mergeCell ref="B302:C302"/>
    <mergeCell ref="B303:C303"/>
    <mergeCell ref="B304:C304"/>
    <mergeCell ref="B305:C305"/>
    <mergeCell ref="B306:C306"/>
    <mergeCell ref="B307:C307"/>
    <mergeCell ref="A296:F296"/>
    <mergeCell ref="B297:C297"/>
    <mergeCell ref="B298:C298"/>
    <mergeCell ref="B299:C299"/>
    <mergeCell ref="B300:C300"/>
    <mergeCell ref="B301:C301"/>
    <mergeCell ref="B275:F275"/>
    <mergeCell ref="B284:D284"/>
    <mergeCell ref="B285:F285"/>
    <mergeCell ref="B286:F286"/>
    <mergeCell ref="B293:D293"/>
    <mergeCell ref="B294:F294"/>
    <mergeCell ref="B242:F242"/>
    <mergeCell ref="B257:D257"/>
    <mergeCell ref="B258:F258"/>
    <mergeCell ref="B259:F259"/>
    <mergeCell ref="B273:D273"/>
    <mergeCell ref="B274:F274"/>
    <mergeCell ref="B227:F227"/>
    <mergeCell ref="B231:D231"/>
    <mergeCell ref="B232:F232"/>
    <mergeCell ref="B233:F233"/>
    <mergeCell ref="B240:D240"/>
    <mergeCell ref="B241:F241"/>
    <mergeCell ref="B210:F210"/>
    <mergeCell ref="B214:D214"/>
    <mergeCell ref="B215:F215"/>
    <mergeCell ref="B216:F216"/>
    <mergeCell ref="B225:D225"/>
    <mergeCell ref="B226:F226"/>
    <mergeCell ref="B179:F179"/>
    <mergeCell ref="B193:D193"/>
    <mergeCell ref="B194:F194"/>
    <mergeCell ref="B195:F195"/>
    <mergeCell ref="B208:D208"/>
    <mergeCell ref="B209:F209"/>
    <mergeCell ref="B170:C170"/>
    <mergeCell ref="A172:F172"/>
    <mergeCell ref="A173:C173"/>
    <mergeCell ref="A174:C174"/>
    <mergeCell ref="A175:C175"/>
    <mergeCell ref="A177:D177"/>
    <mergeCell ref="E177:F177"/>
    <mergeCell ref="B164:C164"/>
    <mergeCell ref="B165:C165"/>
    <mergeCell ref="B166:C166"/>
    <mergeCell ref="B167:C167"/>
    <mergeCell ref="B168:C168"/>
    <mergeCell ref="B169:C169"/>
    <mergeCell ref="A158:F158"/>
    <mergeCell ref="B159:C159"/>
    <mergeCell ref="B160:C160"/>
    <mergeCell ref="B161:C161"/>
    <mergeCell ref="B162:C162"/>
    <mergeCell ref="B163:C163"/>
    <mergeCell ref="B130:F130"/>
    <mergeCell ref="B145:D145"/>
    <mergeCell ref="B146:F146"/>
    <mergeCell ref="B147:F147"/>
    <mergeCell ref="B155:D155"/>
    <mergeCell ref="B156:F156"/>
    <mergeCell ref="B97:F97"/>
    <mergeCell ref="B104:D104"/>
    <mergeCell ref="B105:F105"/>
    <mergeCell ref="B106:F106"/>
    <mergeCell ref="B128:D128"/>
    <mergeCell ref="B129:F129"/>
    <mergeCell ref="B80:F80"/>
    <mergeCell ref="B89:D89"/>
    <mergeCell ref="B90:F90"/>
    <mergeCell ref="B91:F91"/>
    <mergeCell ref="B95:D95"/>
    <mergeCell ref="B96:F96"/>
    <mergeCell ref="B23:F23"/>
    <mergeCell ref="B36:D36"/>
    <mergeCell ref="B37:F37"/>
    <mergeCell ref="B38:F38"/>
    <mergeCell ref="B78:D78"/>
    <mergeCell ref="B79:F79"/>
    <mergeCell ref="A1:F1"/>
    <mergeCell ref="A3:D3"/>
    <mergeCell ref="E3:F3"/>
    <mergeCell ref="B5:F5"/>
    <mergeCell ref="B21:D21"/>
    <mergeCell ref="B22:F22"/>
  </mergeCells>
  <pageMargins left="0.78740157480314965" right="0.59055118110236227" top="0.59055118110236227" bottom="0.59055118110236227" header="0.39370078740157483" footer="0.39370078740157483"/>
  <pageSetup paperSize="9" scale="98" fitToHeight="24" orientation="portrait" r:id="rId1"/>
  <rowBreaks count="9" manualBreakCount="9">
    <brk id="48" max="5" man="1"/>
    <brk id="96" max="5" man="1"/>
    <brk id="146" max="5" man="1"/>
    <brk id="176" max="5" man="1"/>
    <brk id="222" max="5" man="1"/>
    <brk id="274" max="5" man="1"/>
    <brk id="315" max="5" man="1"/>
    <brk id="361" max="5" man="1"/>
    <brk id="40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D331-ADAC-4D40-A735-7B23AC17F8F1}">
  <dimension ref="A1"/>
  <sheetViews>
    <sheetView showGridLines="0" workbookViewId="0"/>
  </sheetViews>
  <sheetFormatPr baseColWidth="10" defaultRowHeight="11.25" x14ac:dyDescent="0.15"/>
  <sheetData/>
  <pageMargins left="0.79365079365079361" right="0.59523809523809523" top="0.59523809523809523" bottom="0.59523809523809523" header="0.3968253968253968" footer="0.396825396825396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DQE</vt:lpstr>
      <vt:lpstr>Feuil1</vt:lpstr>
      <vt:lpstr>DQE!Zone_d_impression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Plantin</dc:creator>
  <cp:lastModifiedBy>Ludovic Plantin</cp:lastModifiedBy>
  <dcterms:created xsi:type="dcterms:W3CDTF">2018-09-11T14:40:23Z</dcterms:created>
  <dcterms:modified xsi:type="dcterms:W3CDTF">2018-09-11T14:47:23Z</dcterms:modified>
</cp:coreProperties>
</file>